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345" windowHeight="12465"/>
  </bookViews>
  <sheets>
    <sheet name="用" sheetId="3" r:id="rId1"/>
  </sheets>
  <externalReferences>
    <externalReference r:id="rId2"/>
    <externalReference r:id="rId3"/>
  </externalReferences>
  <definedNames>
    <definedName name="_xlnm._FilterDatabase" localSheetId="0">用!$O$2:$R$2</definedName>
  </definedNames>
  <calcPr calcId="144525"/>
</workbook>
</file>

<file path=xl/sharedStrings.xml><?xml version="1.0" encoding="utf-8"?>
<sst xmlns="http://schemas.openxmlformats.org/spreadsheetml/2006/main" count="29" uniqueCount="25">
  <si>
    <t>贵阳市发展和改革委员会下属事业单位专业技术岗位专业测试成绩及进入
面试环节人员名单</t>
  </si>
  <si>
    <t>序号</t>
  </si>
  <si>
    <t>姓名</t>
  </si>
  <si>
    <t>单位</t>
  </si>
  <si>
    <t>报考岗位及代码</t>
  </si>
  <si>
    <t>笔试成绩</t>
  </si>
  <si>
    <t>笔试成绩（百分制）</t>
  </si>
  <si>
    <t>笔试成绩30%</t>
  </si>
  <si>
    <t>专业测试成绩</t>
  </si>
  <si>
    <t>专业测试成绩40%</t>
  </si>
  <si>
    <t>笔试、专业测试成绩</t>
  </si>
  <si>
    <t>笔试、专业测试排名</t>
  </si>
  <si>
    <t>是否进入面试</t>
  </si>
  <si>
    <t>文楝</t>
  </si>
  <si>
    <t>是</t>
  </si>
  <si>
    <t>田着霖</t>
  </si>
  <si>
    <t>邱有帝</t>
  </si>
  <si>
    <t>周博浩</t>
  </si>
  <si>
    <t>刘浩</t>
  </si>
  <si>
    <t>宦宣宇</t>
  </si>
  <si>
    <t>冉胤</t>
  </si>
  <si>
    <t>李雨菡</t>
  </si>
  <si>
    <t>苟鸿浩</t>
  </si>
  <si>
    <t>专业测试缺考</t>
  </si>
  <si>
    <t>何旭</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</si>
</sst>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9">
    <font>
      <sz val="11"/>
      <color theme="1"/>
      <name val="宋体"/>
      <charset val="134"/>
      <scheme val="minor"/>
    </font>
    <font>
      <sz val="10"/>
      <color theme="1"/>
      <name val="宋体"/>
      <charset val="134"/>
      <scheme val="minor"/>
    </font>
    <font>
      <b/>
      <sz val="11"/>
      <color rgb="FFFF0000"/>
      <name val="宋体"/>
      <charset val="134"/>
      <scheme val="minor"/>
    </font>
    <font>
      <b/>
      <sz val="18"/>
      <color theme="1"/>
      <name val="宋体"/>
      <charset val="134"/>
      <scheme val="minor"/>
    </font>
    <font>
      <b/>
      <sz val="10"/>
      <name val="宋体"/>
      <charset val="134"/>
      <scheme val="minor"/>
    </font>
    <font>
      <b/>
      <sz val="10"/>
      <name val="宋体"/>
      <charset val="134"/>
    </font>
    <font>
      <b/>
      <sz val="10"/>
      <color theme="1"/>
      <name val="宋体"/>
      <charset val="134"/>
    </font>
    <font>
      <b/>
      <sz val="10"/>
      <color rgb="FFFF0000"/>
      <name val="宋体"/>
      <charset val="134"/>
    </font>
    <font>
      <sz val="11"/>
      <name val="宋体"/>
      <charset val="134"/>
      <scheme val="minor"/>
    </font>
    <font>
      <b/>
      <sz val="10"/>
      <color theme="1"/>
      <name val="宋体"/>
      <charset val="134"/>
      <scheme val="minor"/>
    </font>
    <font>
      <b/>
      <sz val="18"/>
      <color theme="3"/>
      <name val="宋体"/>
      <charset val="134"/>
      <scheme val="minor"/>
    </font>
    <font>
      <sz val="11"/>
      <color rgb="FFFA7D00"/>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sz val="11"/>
      <color theme="1"/>
      <name val="宋体"/>
      <charset val="0"/>
      <scheme val="minor"/>
    </font>
    <font>
      <sz val="11"/>
      <color rgb="FF006100"/>
      <name val="宋体"/>
      <charset val="0"/>
      <scheme val="minor"/>
    </font>
    <font>
      <b/>
      <sz val="11"/>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b/>
      <sz val="15"/>
      <color theme="3"/>
      <name val="宋体"/>
      <charset val="134"/>
      <scheme val="minor"/>
    </font>
    <font>
      <sz val="11"/>
      <color rgb="FFFF0000"/>
      <name val="宋体"/>
      <charset val="0"/>
      <scheme val="minor"/>
    </font>
    <font>
      <b/>
      <sz val="13"/>
      <color theme="3"/>
      <name val="宋体"/>
      <charset val="134"/>
      <scheme val="minor"/>
    </font>
    <font>
      <b/>
      <sz val="11"/>
      <color rgb="FFFFFFFF"/>
      <name val="宋体"/>
      <charset val="0"/>
      <scheme val="minor"/>
    </font>
    <font>
      <b/>
      <sz val="11"/>
      <color theme="1"/>
      <name val="宋体"/>
      <charset val="0"/>
      <scheme val="minor"/>
    </font>
    <font>
      <b/>
      <sz val="11"/>
      <color rgb="FF3F3F3F"/>
      <name val="宋体"/>
      <charset val="0"/>
      <scheme val="minor"/>
    </font>
    <font>
      <sz val="11"/>
      <color rgb="FF9C65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FC7CE"/>
        <bgColor indexed="64"/>
      </patternFill>
    </fill>
    <fill>
      <patternFill patternType="solid">
        <fgColor theme="9"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9"/>
        <bgColor indexed="64"/>
      </patternFill>
    </fill>
    <fill>
      <patternFill patternType="solid">
        <fgColor rgb="FFC6EFCE"/>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F2F2F2"/>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4"/>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5"/>
        <bgColor indexed="64"/>
      </patternFill>
    </fill>
    <fill>
      <patternFill patternType="solid">
        <fgColor rgb="FFA5A5A5"/>
        <bgColor indexed="64"/>
      </patternFill>
    </fill>
    <fill>
      <patternFill patternType="solid">
        <fgColor theme="7"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7"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12" borderId="0" applyNumberFormat="0" applyBorder="0" applyAlignment="0" applyProtection="0">
      <alignment vertical="center"/>
    </xf>
    <xf numFmtId="0" fontId="12"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8" borderId="0" applyNumberFormat="0" applyBorder="0" applyAlignment="0" applyProtection="0">
      <alignment vertical="center"/>
    </xf>
    <xf numFmtId="0" fontId="13" fillId="4" borderId="0" applyNumberFormat="0" applyBorder="0" applyAlignment="0" applyProtection="0">
      <alignment vertical="center"/>
    </xf>
    <xf numFmtId="43" fontId="0" fillId="0" borderId="0" applyFont="0" applyFill="0" applyBorder="0" applyAlignment="0" applyProtection="0">
      <alignment vertical="center"/>
    </xf>
    <xf numFmtId="0" fontId="14" fillId="11"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16" borderId="0" applyNumberFormat="0" applyBorder="0" applyAlignment="0" applyProtection="0">
      <alignment vertical="center"/>
    </xf>
    <xf numFmtId="0" fontId="1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2" fillId="0" borderId="5" applyNumberFormat="0" applyFill="0" applyAlignment="0" applyProtection="0">
      <alignment vertical="center"/>
    </xf>
    <xf numFmtId="0" fontId="24" fillId="0" borderId="5" applyNumberFormat="0" applyFill="0" applyAlignment="0" applyProtection="0">
      <alignment vertical="center"/>
    </xf>
    <xf numFmtId="0" fontId="14" fillId="19" borderId="0" applyNumberFormat="0" applyBorder="0" applyAlignment="0" applyProtection="0">
      <alignment vertical="center"/>
    </xf>
    <xf numFmtId="0" fontId="17" fillId="0" borderId="7" applyNumberFormat="0" applyFill="0" applyAlignment="0" applyProtection="0">
      <alignment vertical="center"/>
    </xf>
    <xf numFmtId="0" fontId="14" fillId="23" borderId="0" applyNumberFormat="0" applyBorder="0" applyAlignment="0" applyProtection="0">
      <alignment vertical="center"/>
    </xf>
    <xf numFmtId="0" fontId="27" fillId="15" borderId="9" applyNumberFormat="0" applyAlignment="0" applyProtection="0">
      <alignment vertical="center"/>
    </xf>
    <xf numFmtId="0" fontId="21" fillId="15" borderId="4" applyNumberFormat="0" applyAlignment="0" applyProtection="0">
      <alignment vertical="center"/>
    </xf>
    <xf numFmtId="0" fontId="25" fillId="22" borderId="6" applyNumberFormat="0" applyAlignment="0" applyProtection="0">
      <alignment vertical="center"/>
    </xf>
    <xf numFmtId="0" fontId="15" fillId="27" borderId="0" applyNumberFormat="0" applyBorder="0" applyAlignment="0" applyProtection="0">
      <alignment vertical="center"/>
    </xf>
    <xf numFmtId="0" fontId="14" fillId="21" borderId="0" applyNumberFormat="0" applyBorder="0" applyAlignment="0" applyProtection="0">
      <alignment vertical="center"/>
    </xf>
    <xf numFmtId="0" fontId="11" fillId="0" borderId="3" applyNumberFormat="0" applyFill="0" applyAlignment="0" applyProtection="0">
      <alignment vertical="center"/>
    </xf>
    <xf numFmtId="0" fontId="26" fillId="0" borderId="8" applyNumberFormat="0" applyFill="0" applyAlignment="0" applyProtection="0">
      <alignment vertical="center"/>
    </xf>
    <xf numFmtId="0" fontId="16" fillId="10" borderId="0" applyNumberFormat="0" applyBorder="0" applyAlignment="0" applyProtection="0">
      <alignment vertical="center"/>
    </xf>
    <xf numFmtId="0" fontId="28" fillId="31" borderId="0" applyNumberFormat="0" applyBorder="0" applyAlignment="0" applyProtection="0">
      <alignment vertical="center"/>
    </xf>
    <xf numFmtId="0" fontId="15" fillId="26" borderId="0" applyNumberFormat="0" applyBorder="0" applyAlignment="0" applyProtection="0">
      <alignment vertical="center"/>
    </xf>
    <xf numFmtId="0" fontId="14" fillId="18" borderId="0" applyNumberFormat="0" applyBorder="0" applyAlignment="0" applyProtection="0">
      <alignment vertical="center"/>
    </xf>
    <xf numFmtId="0" fontId="15" fillId="30" borderId="0" applyNumberFormat="0" applyBorder="0" applyAlignment="0" applyProtection="0">
      <alignment vertical="center"/>
    </xf>
    <xf numFmtId="0" fontId="15" fillId="7" borderId="0" applyNumberFormat="0" applyBorder="0" applyAlignment="0" applyProtection="0">
      <alignment vertical="center"/>
    </xf>
    <xf numFmtId="0" fontId="15" fillId="25" borderId="0" applyNumberFormat="0" applyBorder="0" applyAlignment="0" applyProtection="0">
      <alignment vertical="center"/>
    </xf>
    <xf numFmtId="0" fontId="15" fillId="29" borderId="0" applyNumberFormat="0" applyBorder="0" applyAlignment="0" applyProtection="0">
      <alignment vertical="center"/>
    </xf>
    <xf numFmtId="0" fontId="14" fillId="6" borderId="0" applyNumberFormat="0" applyBorder="0" applyAlignment="0" applyProtection="0">
      <alignment vertical="center"/>
    </xf>
    <xf numFmtId="0" fontId="14" fillId="28" borderId="0" applyNumberFormat="0" applyBorder="0" applyAlignment="0" applyProtection="0">
      <alignment vertical="center"/>
    </xf>
    <xf numFmtId="0" fontId="15" fillId="32" borderId="0" applyNumberFormat="0" applyBorder="0" applyAlignment="0" applyProtection="0">
      <alignment vertical="center"/>
    </xf>
    <xf numFmtId="0" fontId="15" fillId="20" borderId="0" applyNumberFormat="0" applyBorder="0" applyAlignment="0" applyProtection="0">
      <alignment vertical="center"/>
    </xf>
    <xf numFmtId="0" fontId="14" fillId="24" borderId="0" applyNumberFormat="0" applyBorder="0" applyAlignment="0" applyProtection="0">
      <alignment vertical="center"/>
    </xf>
    <xf numFmtId="0" fontId="15" fillId="14" borderId="0" applyNumberFormat="0" applyBorder="0" applyAlignment="0" applyProtection="0">
      <alignment vertical="center"/>
    </xf>
    <xf numFmtId="0" fontId="14" fillId="17" borderId="0" applyNumberFormat="0" applyBorder="0" applyAlignment="0" applyProtection="0">
      <alignment vertical="center"/>
    </xf>
    <xf numFmtId="0" fontId="14" fillId="9" borderId="0" applyNumberFormat="0" applyBorder="0" applyAlignment="0" applyProtection="0">
      <alignment vertical="center"/>
    </xf>
    <xf numFmtId="0" fontId="15" fillId="13" borderId="0" applyNumberFormat="0" applyBorder="0" applyAlignment="0" applyProtection="0">
      <alignment vertical="center"/>
    </xf>
    <xf numFmtId="0" fontId="14" fillId="5" borderId="0" applyNumberFormat="0" applyBorder="0" applyAlignment="0" applyProtection="0">
      <alignment vertical="center"/>
    </xf>
  </cellStyleXfs>
  <cellXfs count="14">
    <xf numFmtId="0" fontId="0" fillId="0" borderId="0" xfId="0">
      <alignment vertical="center"/>
    </xf>
    <xf numFmtId="0" fontId="1" fillId="0" borderId="0" xfId="0" applyFont="1">
      <alignment vertical="center"/>
    </xf>
    <xf numFmtId="0" fontId="0" fillId="0" borderId="0" xfId="0" applyFont="1">
      <alignment vertical="center"/>
    </xf>
    <xf numFmtId="0" fontId="2" fillId="0" borderId="0" xfId="0" applyFont="1">
      <alignment vertical="center"/>
    </xf>
    <xf numFmtId="0" fontId="3" fillId="0" borderId="0" xfId="0" applyFont="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1" xfId="0" applyBorder="1" applyAlignment="1">
      <alignment horizontal="center" vertical="center"/>
    </xf>
    <xf numFmtId="0" fontId="8" fillId="0" borderId="1" xfId="0" applyFont="1" applyFill="1" applyBorder="1" applyAlignment="1">
      <alignment horizontal="center" vertical="center"/>
    </xf>
    <xf numFmtId="0" fontId="0" fillId="0" borderId="1" xfId="0" applyFont="1" applyBorder="1" applyAlignment="1">
      <alignment horizontal="center" vertical="center"/>
    </xf>
    <xf numFmtId="0" fontId="2" fillId="0" borderId="1" xfId="0" applyFont="1" applyBorder="1" applyAlignment="1">
      <alignment horizontal="center" vertical="center"/>
    </xf>
    <xf numFmtId="0" fontId="9"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9&#24180;\&#20154;&#20107;\&#20107;&#19994;&#20844;&#25307;2024\5.&#36149;&#38451;&#24066;&#21457;&#23637;&#21644;&#25913;&#38761;&#22996;&#21592;&#20250;&#65288;&#36149;&#38451;&#24066;&#33021;&#28304;&#23616;&#65289;\&#25104;&#324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36149;&#38451;&#24066;&#33021;&#28304;&#21457;&#23637;&#20013;&#24515;2024&#24180;&#20844;&#24320;&#25307;&#32856;&#24037;&#20316;&#20154;&#21592;&#19987;&#19994;&#27979;&#35797;&#25104;&#32489;&#2087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资格复审"/>
      <sheetName val="Sheet3"/>
    </sheetNames>
    <sheetDataSet>
      <sheetData sheetId="0">
        <row r="270">
          <cell r="A270" t="str">
            <v>田着霖</v>
          </cell>
          <cell r="B270" t="str">
            <v>52222619960917561X</v>
          </cell>
          <cell r="C270" t="str">
            <v>1152011401824</v>
          </cell>
          <cell r="D270" t="str">
            <v>贵阳市能源发展中心</v>
          </cell>
          <cell r="E270" t="str">
            <v>20101001401</v>
          </cell>
          <cell r="F270" t="str">
            <v>B</v>
          </cell>
          <cell r="G270" t="str">
            <v>是</v>
          </cell>
          <cell r="H270">
            <v>1</v>
          </cell>
          <cell r="I270">
            <v>112.5</v>
          </cell>
          <cell r="J270">
            <v>101</v>
          </cell>
          <cell r="K270">
            <v>213.5</v>
          </cell>
          <cell r="L270">
            <v>1</v>
          </cell>
          <cell r="M270" t="str">
            <v>是</v>
          </cell>
          <cell r="N270" t="str">
            <v>17585115556</v>
          </cell>
          <cell r="O270" t="str">
            <v>15508515564</v>
          </cell>
        </row>
        <row r="271">
          <cell r="A271" t="str">
            <v>文楝</v>
          </cell>
          <cell r="B271" t="str">
            <v>52212919960829504X</v>
          </cell>
          <cell r="C271" t="str">
            <v>1152011402219</v>
          </cell>
          <cell r="D271" t="str">
            <v>贵阳市能源发展中心</v>
          </cell>
          <cell r="E271" t="str">
            <v>20101001401</v>
          </cell>
          <cell r="F271" t="str">
            <v>B</v>
          </cell>
          <cell r="G271" t="str">
            <v>是</v>
          </cell>
          <cell r="H271">
            <v>1</v>
          </cell>
          <cell r="I271">
            <v>104</v>
          </cell>
          <cell r="J271">
            <v>108.5</v>
          </cell>
          <cell r="K271">
            <v>212.5</v>
          </cell>
          <cell r="L271">
            <v>2</v>
          </cell>
          <cell r="M271" t="str">
            <v>是</v>
          </cell>
          <cell r="N271" t="str">
            <v>17785237397</v>
          </cell>
          <cell r="O271" t="str">
            <v>17785343916</v>
          </cell>
        </row>
        <row r="272">
          <cell r="A272" t="str">
            <v>宦宣宇</v>
          </cell>
          <cell r="B272" t="str">
            <v>522101199708037615</v>
          </cell>
          <cell r="C272" t="str">
            <v>1152011401010</v>
          </cell>
          <cell r="D272" t="str">
            <v>贵阳市能源发展中心</v>
          </cell>
          <cell r="E272" t="str">
            <v>20101001401</v>
          </cell>
          <cell r="F272" t="str">
            <v>B</v>
          </cell>
          <cell r="G272" t="str">
            <v>是</v>
          </cell>
          <cell r="H272">
            <v>1</v>
          </cell>
          <cell r="I272">
            <v>116</v>
          </cell>
          <cell r="J272">
            <v>89</v>
          </cell>
          <cell r="K272">
            <v>205</v>
          </cell>
          <cell r="L272">
            <v>3</v>
          </cell>
          <cell r="M272" t="str">
            <v>是</v>
          </cell>
          <cell r="N272" t="str">
            <v>18585827615</v>
          </cell>
          <cell r="O272" t="str">
            <v>13049379218</v>
          </cell>
        </row>
        <row r="273">
          <cell r="A273" t="str">
            <v>苟鸿浩</v>
          </cell>
          <cell r="B273" t="str">
            <v>522127200010090034</v>
          </cell>
          <cell r="C273" t="str">
            <v>1152011400224</v>
          </cell>
          <cell r="D273" t="str">
            <v>贵阳市能源发展中心</v>
          </cell>
          <cell r="E273" t="str">
            <v>20101001401</v>
          </cell>
          <cell r="F273" t="str">
            <v>B</v>
          </cell>
          <cell r="G273" t="str">
            <v>是</v>
          </cell>
          <cell r="H273">
            <v>1</v>
          </cell>
          <cell r="I273">
            <v>109.5</v>
          </cell>
          <cell r="J273">
            <v>95</v>
          </cell>
          <cell r="K273">
            <v>204.5</v>
          </cell>
          <cell r="L273">
            <v>4</v>
          </cell>
          <cell r="M273" t="str">
            <v>是</v>
          </cell>
          <cell r="N273" t="str">
            <v>15208693656</v>
          </cell>
          <cell r="O273" t="str">
            <v>15120310996</v>
          </cell>
        </row>
        <row r="274">
          <cell r="A274" t="str">
            <v>何旭</v>
          </cell>
          <cell r="B274" t="str">
            <v>520202200104168417</v>
          </cell>
          <cell r="C274" t="str">
            <v>1152011401603</v>
          </cell>
          <cell r="D274" t="str">
            <v>贵阳市能源发展中心</v>
          </cell>
          <cell r="E274" t="str">
            <v>20101001401</v>
          </cell>
          <cell r="F274" t="str">
            <v>B</v>
          </cell>
          <cell r="G274" t="str">
            <v>是</v>
          </cell>
          <cell r="H274">
            <v>1</v>
          </cell>
          <cell r="I274">
            <v>108.5</v>
          </cell>
          <cell r="J274">
            <v>95</v>
          </cell>
          <cell r="K274">
            <v>203.5</v>
          </cell>
          <cell r="L274">
            <v>5</v>
          </cell>
          <cell r="M274" t="str">
            <v>是</v>
          </cell>
          <cell r="N274" t="str">
            <v>13985192998</v>
          </cell>
          <cell r="O274" t="str">
            <v>15585049998</v>
          </cell>
        </row>
        <row r="275">
          <cell r="A275" t="str">
            <v>刘浩</v>
          </cell>
          <cell r="B275" t="str">
            <v>522526199802142031</v>
          </cell>
          <cell r="C275" t="str">
            <v>1152011400511</v>
          </cell>
          <cell r="D275" t="str">
            <v>贵阳市能源发展中心</v>
          </cell>
          <cell r="E275" t="str">
            <v>20101001401</v>
          </cell>
          <cell r="F275" t="str">
            <v>B</v>
          </cell>
          <cell r="G275" t="str">
            <v>是</v>
          </cell>
          <cell r="H275">
            <v>1</v>
          </cell>
          <cell r="I275">
            <v>100.5</v>
          </cell>
          <cell r="J275">
            <v>102.5</v>
          </cell>
          <cell r="K275">
            <v>203</v>
          </cell>
          <cell r="L275">
            <v>6</v>
          </cell>
          <cell r="M275" t="str">
            <v>是</v>
          </cell>
          <cell r="N275" t="str">
            <v>18286348582</v>
          </cell>
          <cell r="O275" t="str">
            <v>13238513176</v>
          </cell>
        </row>
        <row r="276">
          <cell r="A276" t="str">
            <v>邱有帝</v>
          </cell>
          <cell r="B276" t="str">
            <v>532123199501150047</v>
          </cell>
          <cell r="C276" t="str">
            <v>1152011402102</v>
          </cell>
          <cell r="D276" t="str">
            <v>贵阳市能源发展中心</v>
          </cell>
          <cell r="E276" t="str">
            <v>20101001401</v>
          </cell>
          <cell r="F276" t="str">
            <v>B</v>
          </cell>
          <cell r="G276" t="str">
            <v>是</v>
          </cell>
          <cell r="H276">
            <v>1</v>
          </cell>
          <cell r="I276">
            <v>105.5</v>
          </cell>
          <cell r="J276">
            <v>96</v>
          </cell>
          <cell r="K276">
            <v>201.5</v>
          </cell>
          <cell r="L276">
            <v>7</v>
          </cell>
          <cell r="M276" t="str">
            <v>是</v>
          </cell>
          <cell r="N276" t="str">
            <v>18488039967</v>
          </cell>
          <cell r="O276" t="str">
            <v>15508516437</v>
          </cell>
        </row>
        <row r="277">
          <cell r="A277" t="str">
            <v>冉胤</v>
          </cell>
          <cell r="B277" t="str">
            <v>522228199507053112</v>
          </cell>
          <cell r="C277" t="str">
            <v>1152011400702</v>
          </cell>
          <cell r="D277" t="str">
            <v>贵阳市能源发展中心</v>
          </cell>
          <cell r="E277" t="str">
            <v>20101001401</v>
          </cell>
          <cell r="F277" t="str">
            <v>B</v>
          </cell>
          <cell r="G277" t="str">
            <v>是</v>
          </cell>
          <cell r="H277">
            <v>1</v>
          </cell>
          <cell r="I277">
            <v>106.5</v>
          </cell>
          <cell r="J277">
            <v>89</v>
          </cell>
          <cell r="K277">
            <v>195.5</v>
          </cell>
          <cell r="L277">
            <v>8</v>
          </cell>
          <cell r="M277" t="str">
            <v>是</v>
          </cell>
          <cell r="N277" t="str">
            <v>17854220717</v>
          </cell>
          <cell r="O277" t="str">
            <v>15286728472</v>
          </cell>
        </row>
        <row r="278">
          <cell r="A278" t="str">
            <v>周博浩</v>
          </cell>
          <cell r="B278" t="str">
            <v>520113200009192818</v>
          </cell>
          <cell r="C278" t="str">
            <v>1152011400102</v>
          </cell>
          <cell r="D278" t="str">
            <v>贵阳市能源发展中心</v>
          </cell>
          <cell r="E278" t="str">
            <v>20101001401</v>
          </cell>
          <cell r="F278" t="str">
            <v>B</v>
          </cell>
          <cell r="G278" t="str">
            <v>是</v>
          </cell>
          <cell r="H278">
            <v>1</v>
          </cell>
          <cell r="I278">
            <v>103.5</v>
          </cell>
          <cell r="J278">
            <v>89</v>
          </cell>
          <cell r="K278">
            <v>192.5</v>
          </cell>
          <cell r="L278">
            <v>9</v>
          </cell>
          <cell r="M278" t="str">
            <v>是</v>
          </cell>
          <cell r="N278" t="str">
            <v>18580092726</v>
          </cell>
          <cell r="O278" t="str">
            <v>13885163467</v>
          </cell>
        </row>
        <row r="279">
          <cell r="A279" t="str">
            <v>任雨婷</v>
          </cell>
          <cell r="B279" t="str">
            <v>510704199005229029</v>
          </cell>
          <cell r="C279" t="str">
            <v>1152011400508</v>
          </cell>
          <cell r="D279" t="str">
            <v>贵阳市能源发展中心</v>
          </cell>
          <cell r="E279" t="str">
            <v>20101001401</v>
          </cell>
          <cell r="F279" t="str">
            <v>B</v>
          </cell>
          <cell r="G279" t="str">
            <v>是</v>
          </cell>
          <cell r="H279">
            <v>1</v>
          </cell>
          <cell r="I279">
            <v>104</v>
          </cell>
          <cell r="J279">
            <v>87</v>
          </cell>
          <cell r="K279">
            <v>191</v>
          </cell>
          <cell r="L279">
            <v>10</v>
          </cell>
          <cell r="M279" t="str">
            <v>是</v>
          </cell>
          <cell r="N279" t="str">
            <v>15280428089</v>
          </cell>
          <cell r="O279" t="str">
            <v>18649754609</v>
          </cell>
        </row>
        <row r="280">
          <cell r="A280" t="str">
            <v>李雨菡</v>
          </cell>
          <cell r="B280" t="str">
            <v>522129200008102529</v>
          </cell>
          <cell r="C280" t="str">
            <v>1152011400723</v>
          </cell>
          <cell r="D280" t="str">
            <v>贵阳市能源发展中心</v>
          </cell>
          <cell r="E280" t="str">
            <v>20101001401</v>
          </cell>
          <cell r="F280" t="str">
            <v>B</v>
          </cell>
          <cell r="G280" t="str">
            <v>是</v>
          </cell>
          <cell r="H280">
            <v>1</v>
          </cell>
          <cell r="I280">
            <v>90.5</v>
          </cell>
          <cell r="J280">
            <v>100</v>
          </cell>
          <cell r="K280">
            <v>190.5</v>
          </cell>
          <cell r="L280">
            <v>11</v>
          </cell>
        </row>
        <row r="280">
          <cell r="N280">
            <v>18985052145</v>
          </cell>
          <cell r="O280" t="str">
            <v>13511860751</v>
          </cell>
        </row>
      </sheetData>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s>
    <sheetDataSet>
      <sheetData sheetId="0">
        <row r="3">
          <cell r="B3" t="str">
            <v>周博浩</v>
          </cell>
          <cell r="C3" t="str">
            <v>1152011400102</v>
          </cell>
          <cell r="D3">
            <v>11.5</v>
          </cell>
          <cell r="E3">
            <v>14.75</v>
          </cell>
          <cell r="F3">
            <v>36</v>
          </cell>
          <cell r="G3">
            <v>62.25</v>
          </cell>
        </row>
        <row r="4">
          <cell r="B4" t="str">
            <v>苟鸿浩</v>
          </cell>
          <cell r="C4" t="str">
            <v>1152011400224</v>
          </cell>
          <cell r="D4">
            <v>0</v>
          </cell>
          <cell r="E4">
            <v>0</v>
          </cell>
          <cell r="F4">
            <v>0</v>
          </cell>
          <cell r="G4">
            <v>0</v>
          </cell>
        </row>
        <row r="5">
          <cell r="B5" t="str">
            <v>刘浩</v>
          </cell>
          <cell r="C5" t="str">
            <v>1152011400511</v>
          </cell>
          <cell r="D5">
            <v>10.5</v>
          </cell>
          <cell r="E5">
            <v>10.75</v>
          </cell>
          <cell r="F5">
            <v>34.75</v>
          </cell>
          <cell r="G5">
            <v>56</v>
          </cell>
        </row>
        <row r="6">
          <cell r="B6" t="str">
            <v>冉胤</v>
          </cell>
          <cell r="C6" t="str">
            <v>1152011400702</v>
          </cell>
          <cell r="D6">
            <v>7.5</v>
          </cell>
          <cell r="E6">
            <v>8.25</v>
          </cell>
          <cell r="F6">
            <v>37.5</v>
          </cell>
          <cell r="G6">
            <v>53.25</v>
          </cell>
        </row>
        <row r="7">
          <cell r="B7" t="str">
            <v>李雨菡</v>
          </cell>
          <cell r="C7" t="str">
            <v>1152011400723</v>
          </cell>
          <cell r="D7">
            <v>9</v>
          </cell>
          <cell r="E7">
            <v>3</v>
          </cell>
          <cell r="F7">
            <v>40</v>
          </cell>
          <cell r="G7">
            <v>52</v>
          </cell>
        </row>
        <row r="8">
          <cell r="B8" t="str">
            <v>宦宣宇</v>
          </cell>
          <cell r="C8" t="str">
            <v>1152011401010</v>
          </cell>
          <cell r="D8">
            <v>9</v>
          </cell>
          <cell r="E8">
            <v>9</v>
          </cell>
          <cell r="F8">
            <v>36.75</v>
          </cell>
          <cell r="G8">
            <v>54.75</v>
          </cell>
        </row>
        <row r="9">
          <cell r="B9" t="str">
            <v>何旭</v>
          </cell>
          <cell r="C9" t="str">
            <v>1152011401603</v>
          </cell>
          <cell r="D9">
            <v>0</v>
          </cell>
          <cell r="E9">
            <v>0</v>
          </cell>
          <cell r="F9">
            <v>0</v>
          </cell>
          <cell r="G9">
            <v>0</v>
          </cell>
        </row>
        <row r="10">
          <cell r="B10" t="str">
            <v>田着霖</v>
          </cell>
          <cell r="C10" t="str">
            <v>1152011401824</v>
          </cell>
          <cell r="D10">
            <v>12.75</v>
          </cell>
          <cell r="E10">
            <v>17.25</v>
          </cell>
          <cell r="F10">
            <v>38.75</v>
          </cell>
          <cell r="G10">
            <v>68.75</v>
          </cell>
        </row>
        <row r="11">
          <cell r="B11" t="str">
            <v>邱有帝</v>
          </cell>
          <cell r="C11" t="str">
            <v>1152011402102</v>
          </cell>
          <cell r="D11">
            <v>9</v>
          </cell>
          <cell r="E11">
            <v>16.5</v>
          </cell>
          <cell r="F11">
            <v>39</v>
          </cell>
          <cell r="G11">
            <v>64.5</v>
          </cell>
        </row>
        <row r="12">
          <cell r="B12" t="str">
            <v>文楝</v>
          </cell>
          <cell r="C12" t="str">
            <v>1152011402219</v>
          </cell>
          <cell r="D12">
            <v>14.75</v>
          </cell>
          <cell r="E12">
            <v>19</v>
          </cell>
          <cell r="F12">
            <v>48.5</v>
          </cell>
          <cell r="G12">
            <v>82.25</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12"/>
  <sheetViews>
    <sheetView tabSelected="1" workbookViewId="0">
      <selection activeCell="Q6" sqref="Q6"/>
    </sheetView>
  </sheetViews>
  <sheetFormatPr defaultColWidth="9" defaultRowHeight="13.5"/>
  <cols>
    <col min="1" max="1" width="4.5" customWidth="1"/>
    <col min="2" max="2" width="9.75" customWidth="1"/>
    <col min="3" max="3" width="27.625" customWidth="1"/>
    <col min="4" max="4" width="16.25" customWidth="1"/>
    <col min="5" max="5" width="10.25" hidden="1" customWidth="1"/>
    <col min="6" max="7" width="10.25" style="2" hidden="1" customWidth="1"/>
    <col min="8" max="8" width="9.25" style="3" hidden="1" customWidth="1"/>
    <col min="9" max="9" width="16.625" style="2" customWidth="1"/>
    <col min="10" max="10" width="9" style="3" hidden="1" customWidth="1"/>
    <col min="11" max="11" width="10.875" style="2" hidden="1" customWidth="1"/>
    <col min="12" max="12" width="16.375" style="2" customWidth="1"/>
    <col min="13" max="13" width="19.75" style="2" customWidth="1"/>
  </cols>
  <sheetData>
    <row r="1" ht="47" customHeight="1" spans="1:13">
      <c r="A1" s="4" t="s">
        <v>0</v>
      </c>
      <c r="B1" s="4"/>
      <c r="C1" s="4"/>
      <c r="D1" s="4"/>
      <c r="E1" s="4"/>
      <c r="F1" s="4"/>
      <c r="G1" s="4"/>
      <c r="H1" s="4"/>
      <c r="I1" s="4"/>
      <c r="J1" s="4"/>
      <c r="K1" s="4"/>
      <c r="L1" s="4"/>
      <c r="M1" s="4"/>
    </row>
    <row r="2" s="1" customFormat="1" ht="46" customHeight="1" spans="1:13">
      <c r="A2" s="5" t="s">
        <v>1</v>
      </c>
      <c r="B2" s="6" t="s">
        <v>2</v>
      </c>
      <c r="C2" s="6" t="s">
        <v>3</v>
      </c>
      <c r="D2" s="6" t="s">
        <v>4</v>
      </c>
      <c r="E2" s="6" t="s">
        <v>5</v>
      </c>
      <c r="F2" s="7" t="s">
        <v>6</v>
      </c>
      <c r="G2" s="7" t="s">
        <v>6</v>
      </c>
      <c r="H2" s="8" t="s">
        <v>7</v>
      </c>
      <c r="I2" s="7" t="s">
        <v>8</v>
      </c>
      <c r="J2" s="8" t="s">
        <v>9</v>
      </c>
      <c r="K2" s="7" t="s">
        <v>10</v>
      </c>
      <c r="L2" s="7" t="s">
        <v>11</v>
      </c>
      <c r="M2" s="13" t="s">
        <v>12</v>
      </c>
    </row>
    <row r="3" ht="36" customHeight="1" spans="1:13">
      <c r="A3" s="9">
        <v>1</v>
      </c>
      <c r="B3" s="10" t="s">
        <v>13</v>
      </c>
      <c r="C3" s="9" t="str">
        <f>VLOOKUP(B3,[1]Sheet1!$A$270:$O$280,4,0)</f>
        <v>贵阳市能源发展中心</v>
      </c>
      <c r="D3" s="9" t="str">
        <f>VLOOKUP(B3,[1]Sheet1!$A$270:$O$280,5,0)</f>
        <v>20101001401</v>
      </c>
      <c r="E3" s="9">
        <f>VLOOKUP(B3,[1]Sheet1!$A$270:$O$280,11,0)</f>
        <v>212.5</v>
      </c>
      <c r="F3" s="11"/>
      <c r="G3" s="11">
        <f>ROUND(E3/3,2)</f>
        <v>70.83</v>
      </c>
      <c r="H3" s="12">
        <f>ROUND(G3*0.3,2)</f>
        <v>21.25</v>
      </c>
      <c r="I3" s="11">
        <f>VLOOKUP(B3,[2]Sheet1!$B$3:$G$12,6,0)</f>
        <v>82.25</v>
      </c>
      <c r="J3" s="12">
        <f>I3*0.4</f>
        <v>32.9</v>
      </c>
      <c r="K3" s="11">
        <f>H3+J3</f>
        <v>54.15</v>
      </c>
      <c r="L3" s="11">
        <v>1</v>
      </c>
      <c r="M3" s="11" t="s">
        <v>14</v>
      </c>
    </row>
    <row r="4" ht="36" customHeight="1" spans="1:13">
      <c r="A4" s="9">
        <v>2</v>
      </c>
      <c r="B4" s="10" t="s">
        <v>15</v>
      </c>
      <c r="C4" s="9" t="str">
        <f>VLOOKUP(B4,[1]Sheet1!$A$270:$O$280,4,0)</f>
        <v>贵阳市能源发展中心</v>
      </c>
      <c r="D4" s="9" t="str">
        <f>VLOOKUP(B4,[1]Sheet1!$A$270:$O$280,5,0)</f>
        <v>20101001401</v>
      </c>
      <c r="E4" s="9">
        <f>VLOOKUP(B4,[1]Sheet1!$A$270:$O$280,11,0)</f>
        <v>213.5</v>
      </c>
      <c r="F4" s="11"/>
      <c r="G4" s="11">
        <f t="shared" ref="G4:G13" si="0">ROUND(E4/3,2)</f>
        <v>71.17</v>
      </c>
      <c r="H4" s="12">
        <f t="shared" ref="H4:H13" si="1">ROUND(G4*0.3,2)</f>
        <v>21.35</v>
      </c>
      <c r="I4" s="11">
        <f>VLOOKUP(B4,[2]Sheet1!$B$3:$G$12,6,0)</f>
        <v>68.75</v>
      </c>
      <c r="J4" s="12">
        <f t="shared" ref="J4:J13" si="2">I4*0.4</f>
        <v>27.5</v>
      </c>
      <c r="K4" s="11">
        <f t="shared" ref="K4:K13" si="3">H4+J4</f>
        <v>48.85</v>
      </c>
      <c r="L4" s="11">
        <v>2</v>
      </c>
      <c r="M4" s="11" t="s">
        <v>14</v>
      </c>
    </row>
    <row r="5" ht="36" customHeight="1" spans="1:13">
      <c r="A5" s="9">
        <v>3</v>
      </c>
      <c r="B5" s="10" t="s">
        <v>16</v>
      </c>
      <c r="C5" s="9" t="str">
        <f>VLOOKUP(B5,[1]Sheet1!$A$270:$O$280,4,0)</f>
        <v>贵阳市能源发展中心</v>
      </c>
      <c r="D5" s="9" t="str">
        <f>VLOOKUP(B5,[1]Sheet1!$A$270:$O$280,5,0)</f>
        <v>20101001401</v>
      </c>
      <c r="E5" s="9">
        <f>VLOOKUP(B5,[1]Sheet1!$A$270:$O$280,11,0)</f>
        <v>201.5</v>
      </c>
      <c r="F5" s="11"/>
      <c r="G5" s="11">
        <f t="shared" si="0"/>
        <v>67.17</v>
      </c>
      <c r="H5" s="12">
        <f t="shared" si="1"/>
        <v>20.15</v>
      </c>
      <c r="I5" s="11">
        <f>VLOOKUP(B5,[2]Sheet1!$B$3:$G$12,6,0)</f>
        <v>64.5</v>
      </c>
      <c r="J5" s="12">
        <f t="shared" si="2"/>
        <v>25.8</v>
      </c>
      <c r="K5" s="11">
        <f t="shared" si="3"/>
        <v>45.95</v>
      </c>
      <c r="L5" s="11">
        <v>3</v>
      </c>
      <c r="M5" s="11" t="s">
        <v>14</v>
      </c>
    </row>
    <row r="6" ht="36" customHeight="1" spans="1:13">
      <c r="A6" s="9">
        <v>4</v>
      </c>
      <c r="B6" s="10" t="s">
        <v>17</v>
      </c>
      <c r="C6" s="9" t="str">
        <f>VLOOKUP(B6,[1]Sheet1!$A$270:$O$280,4,0)</f>
        <v>贵阳市能源发展中心</v>
      </c>
      <c r="D6" s="9" t="str">
        <f>VLOOKUP(B6,[1]Sheet1!$A$270:$O$280,5,0)</f>
        <v>20101001401</v>
      </c>
      <c r="E6" s="9">
        <f>VLOOKUP(B6,[1]Sheet1!$A$270:$O$280,11,0)</f>
        <v>192.5</v>
      </c>
      <c r="F6" s="11"/>
      <c r="G6" s="11">
        <f t="shared" si="0"/>
        <v>64.17</v>
      </c>
      <c r="H6" s="12">
        <f t="shared" si="1"/>
        <v>19.25</v>
      </c>
      <c r="I6" s="11">
        <f>VLOOKUP(B6,[2]Sheet1!$B$3:$G$12,6,0)</f>
        <v>62.25</v>
      </c>
      <c r="J6" s="12">
        <f t="shared" si="2"/>
        <v>24.9</v>
      </c>
      <c r="K6" s="11">
        <f t="shared" si="3"/>
        <v>44.15</v>
      </c>
      <c r="L6" s="11">
        <v>4</v>
      </c>
      <c r="M6" s="11"/>
    </row>
    <row r="7" ht="36" customHeight="1" spans="1:13">
      <c r="A7" s="9">
        <v>5</v>
      </c>
      <c r="B7" s="10" t="s">
        <v>18</v>
      </c>
      <c r="C7" s="9" t="str">
        <f>VLOOKUP(B7,[1]Sheet1!$A$270:$O$280,4,0)</f>
        <v>贵阳市能源发展中心</v>
      </c>
      <c r="D7" s="9" t="str">
        <f>VLOOKUP(B7,[1]Sheet1!$A$270:$O$280,5,0)</f>
        <v>20101001401</v>
      </c>
      <c r="E7" s="9">
        <f>VLOOKUP(B7,[1]Sheet1!$A$270:$O$280,11,0)</f>
        <v>203</v>
      </c>
      <c r="F7" s="11"/>
      <c r="G7" s="11">
        <f t="shared" si="0"/>
        <v>67.67</v>
      </c>
      <c r="H7" s="12">
        <f t="shared" si="1"/>
        <v>20.3</v>
      </c>
      <c r="I7" s="11">
        <f>VLOOKUP(B7,[2]Sheet1!$B$3:$G$12,6,0)</f>
        <v>56</v>
      </c>
      <c r="J7" s="12">
        <f t="shared" si="2"/>
        <v>22.4</v>
      </c>
      <c r="K7" s="11">
        <f t="shared" si="3"/>
        <v>42.7</v>
      </c>
      <c r="L7" s="11">
        <v>5</v>
      </c>
      <c r="M7" s="11"/>
    </row>
    <row r="8" ht="36" customHeight="1" spans="1:13">
      <c r="A8" s="9">
        <v>6</v>
      </c>
      <c r="B8" s="10" t="s">
        <v>19</v>
      </c>
      <c r="C8" s="9" t="str">
        <f>VLOOKUP(B8,[1]Sheet1!$A$270:$O$280,4,0)</f>
        <v>贵阳市能源发展中心</v>
      </c>
      <c r="D8" s="9" t="str">
        <f>VLOOKUP(B8,[1]Sheet1!$A$270:$O$280,5,0)</f>
        <v>20101001401</v>
      </c>
      <c r="E8" s="9">
        <f>VLOOKUP(B8,[1]Sheet1!$A$270:$O$280,11,0)</f>
        <v>205</v>
      </c>
      <c r="F8" s="11"/>
      <c r="G8" s="11">
        <f t="shared" si="0"/>
        <v>68.33</v>
      </c>
      <c r="H8" s="12">
        <f t="shared" si="1"/>
        <v>20.5</v>
      </c>
      <c r="I8" s="11">
        <f>VLOOKUP(B8,[2]Sheet1!$B$3:$G$12,6,0)</f>
        <v>54.75</v>
      </c>
      <c r="J8" s="12">
        <f t="shared" si="2"/>
        <v>21.9</v>
      </c>
      <c r="K8" s="11">
        <f t="shared" si="3"/>
        <v>42.4</v>
      </c>
      <c r="L8" s="11">
        <v>6</v>
      </c>
      <c r="M8" s="11"/>
    </row>
    <row r="9" ht="36" customHeight="1" spans="1:13">
      <c r="A9" s="9">
        <v>7</v>
      </c>
      <c r="B9" s="10" t="s">
        <v>20</v>
      </c>
      <c r="C9" s="9" t="str">
        <f>VLOOKUP(B9,[1]Sheet1!$A$270:$O$280,4,0)</f>
        <v>贵阳市能源发展中心</v>
      </c>
      <c r="D9" s="9" t="str">
        <f>VLOOKUP(B9,[1]Sheet1!$A$270:$O$280,5,0)</f>
        <v>20101001401</v>
      </c>
      <c r="E9" s="9">
        <f>VLOOKUP(B9,[1]Sheet1!$A$270:$O$280,11,0)</f>
        <v>195.5</v>
      </c>
      <c r="F9" s="11"/>
      <c r="G9" s="11">
        <f t="shared" si="0"/>
        <v>65.17</v>
      </c>
      <c r="H9" s="12">
        <f t="shared" si="1"/>
        <v>19.55</v>
      </c>
      <c r="I9" s="11">
        <f>VLOOKUP(B9,[2]Sheet1!$B$3:$G$12,6,0)</f>
        <v>53.25</v>
      </c>
      <c r="J9" s="12">
        <f t="shared" si="2"/>
        <v>21.3</v>
      </c>
      <c r="K9" s="11">
        <f t="shared" si="3"/>
        <v>40.85</v>
      </c>
      <c r="L9" s="11">
        <v>7</v>
      </c>
      <c r="M9" s="11"/>
    </row>
    <row r="10" ht="36" customHeight="1" spans="1:13">
      <c r="A10" s="9">
        <v>8</v>
      </c>
      <c r="B10" s="10" t="s">
        <v>21</v>
      </c>
      <c r="C10" s="9" t="str">
        <f>VLOOKUP(B10,[1]Sheet1!$A$270:$O$280,4,0)</f>
        <v>贵阳市能源发展中心</v>
      </c>
      <c r="D10" s="9" t="str">
        <f>VLOOKUP(B10,[1]Sheet1!$A$270:$O$280,5,0)</f>
        <v>20101001401</v>
      </c>
      <c r="E10" s="9">
        <f>VLOOKUP(B10,[1]Sheet1!$A$270:$O$280,11,0)</f>
        <v>190.5</v>
      </c>
      <c r="F10" s="11"/>
      <c r="G10" s="11">
        <f t="shared" si="0"/>
        <v>63.5</v>
      </c>
      <c r="H10" s="12">
        <f t="shared" si="1"/>
        <v>19.05</v>
      </c>
      <c r="I10" s="11">
        <f>VLOOKUP(B10,[2]Sheet1!$B$3:$G$12,6,0)</f>
        <v>52</v>
      </c>
      <c r="J10" s="12">
        <f t="shared" si="2"/>
        <v>20.8</v>
      </c>
      <c r="K10" s="11">
        <f t="shared" si="3"/>
        <v>39.85</v>
      </c>
      <c r="L10" s="11">
        <v>8</v>
      </c>
      <c r="M10" s="11"/>
    </row>
    <row r="11" ht="36" customHeight="1" spans="1:13">
      <c r="A11" s="9">
        <v>9</v>
      </c>
      <c r="B11" s="10" t="s">
        <v>22</v>
      </c>
      <c r="C11" s="9" t="str">
        <f>VLOOKUP(B11,[1]Sheet1!$A$270:$O$280,4,0)</f>
        <v>贵阳市能源发展中心</v>
      </c>
      <c r="D11" s="9" t="str">
        <f>VLOOKUP(B11,[1]Sheet1!$A$270:$O$280,5,0)</f>
        <v>20101001401</v>
      </c>
      <c r="E11" s="9">
        <f>VLOOKUP(B11,[1]Sheet1!$A$270:$O$280,11,0)</f>
        <v>204.5</v>
      </c>
      <c r="F11" s="11"/>
      <c r="G11" s="11">
        <f t="shared" si="0"/>
        <v>68.17</v>
      </c>
      <c r="H11" s="12">
        <f t="shared" si="1"/>
        <v>20.45</v>
      </c>
      <c r="I11" s="11">
        <f>VLOOKUP(B11,[2]Sheet1!$B$3:$G$12,6,0)</f>
        <v>0</v>
      </c>
      <c r="J11" s="12">
        <f t="shared" si="2"/>
        <v>0</v>
      </c>
      <c r="K11" s="11">
        <f t="shared" si="3"/>
        <v>20.45</v>
      </c>
      <c r="L11" s="11">
        <v>9</v>
      </c>
      <c r="M11" s="11" t="s">
        <v>23</v>
      </c>
    </row>
    <row r="12" ht="36" customHeight="1" spans="1:13">
      <c r="A12" s="9">
        <v>10</v>
      </c>
      <c r="B12" s="10" t="s">
        <v>24</v>
      </c>
      <c r="C12" s="9" t="str">
        <f>VLOOKUP(B12,[1]Sheet1!$A$270:$O$280,4,0)</f>
        <v>贵阳市能源发展中心</v>
      </c>
      <c r="D12" s="9" t="str">
        <f>VLOOKUP(B12,[1]Sheet1!$A$270:$O$280,5,0)</f>
        <v>20101001401</v>
      </c>
      <c r="E12" s="9">
        <f>VLOOKUP(B12,[1]Sheet1!$A$270:$O$280,11,0)</f>
        <v>203.5</v>
      </c>
      <c r="F12" s="11"/>
      <c r="G12" s="11">
        <f t="shared" si="0"/>
        <v>67.83</v>
      </c>
      <c r="H12" s="12">
        <f t="shared" si="1"/>
        <v>20.35</v>
      </c>
      <c r="I12" s="11">
        <f>VLOOKUP(B12,[2]Sheet1!$B$3:$G$12,6,0)</f>
        <v>0</v>
      </c>
      <c r="J12" s="12">
        <f t="shared" si="2"/>
        <v>0</v>
      </c>
      <c r="K12" s="11">
        <f t="shared" si="3"/>
        <v>20.35</v>
      </c>
      <c r="L12" s="11">
        <v>10</v>
      </c>
      <c r="M12" s="11" t="s">
        <v>23</v>
      </c>
    </row>
  </sheetData>
  <mergeCells count="1">
    <mergeCell ref="A1:M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2020-01-02T03:00:00Z</dcterms:created>
  <cp:lastPrinted>2020-10-09T07:37:00Z</cp:lastPrinted>
  <dcterms:modified xsi:type="dcterms:W3CDTF">2024-06-12T07:01:28Z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BFE0115B9418487AA8026B56C901A926_12</vt:lpwstr>
  </property>
</Properties>
</file>