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8800" windowHeight="12360" activeTab="3"/>
  </bookViews>
  <sheets>
    <sheet name="01" sheetId="1" r:id="rId1"/>
    <sheet name="02" sheetId="5" r:id="rId2"/>
    <sheet name="03" sheetId="3" r:id="rId3"/>
    <sheet name="04" sheetId="6" r:id="rId4"/>
  </sheets>
  <definedNames>
    <definedName name="_xlnm._FilterDatabase" localSheetId="0" hidden="1">'01'!$A$1:$P$7</definedName>
    <definedName name="_xlnm._FilterDatabase" localSheetId="2" hidden="1">'03'!$A$1:$P$5</definedName>
    <definedName name="_xlnm.Print_Titles" localSheetId="2">'03'!$1:$2</definedName>
  </definedNames>
  <calcPr calcId="144525"/>
</workbook>
</file>

<file path=xl/calcChain.xml><?xml version="1.0" encoding="utf-8"?>
<calcChain xmlns="http://schemas.openxmlformats.org/spreadsheetml/2006/main">
  <c r="M4" i="6" l="1"/>
  <c r="M3" i="6"/>
  <c r="M4" i="3"/>
  <c r="N4" i="3" s="1"/>
  <c r="M5" i="3"/>
  <c r="N5" i="3" s="1"/>
  <c r="M3" i="3"/>
  <c r="N3" i="3" s="1"/>
  <c r="N3" i="5"/>
  <c r="M3" i="5"/>
  <c r="M4" i="1" l="1"/>
  <c r="M5" i="1"/>
  <c r="M6" i="1"/>
  <c r="M8" i="1"/>
  <c r="M7" i="1"/>
  <c r="M3" i="1"/>
  <c r="J7" i="1" l="1"/>
  <c r="G3" i="1"/>
  <c r="G7" i="1"/>
  <c r="H7" i="1" s="1"/>
  <c r="K7" i="1" l="1"/>
  <c r="N7" i="1" s="1"/>
  <c r="J4" i="6"/>
  <c r="G4" i="6"/>
  <c r="H4" i="6" s="1"/>
  <c r="J3" i="6"/>
  <c r="G3" i="6"/>
  <c r="H3" i="6" s="1"/>
  <c r="J3" i="1"/>
  <c r="H3" i="1"/>
  <c r="J3" i="5"/>
  <c r="G3" i="5"/>
  <c r="H3" i="5" s="1"/>
  <c r="J5" i="3"/>
  <c r="G5" i="3"/>
  <c r="H5" i="3" s="1"/>
  <c r="J4" i="3"/>
  <c r="G4" i="3"/>
  <c r="H4" i="3" s="1"/>
  <c r="J3" i="3"/>
  <c r="G3" i="3"/>
  <c r="H3" i="3" s="1"/>
  <c r="K3" i="3" s="1"/>
  <c r="J5" i="1"/>
  <c r="G5" i="1"/>
  <c r="H5" i="1" s="1"/>
  <c r="J6" i="1"/>
  <c r="G6" i="1"/>
  <c r="H6" i="1" s="1"/>
  <c r="J8" i="1"/>
  <c r="G8" i="1"/>
  <c r="H8" i="1" s="1"/>
  <c r="J4" i="1"/>
  <c r="G4" i="1"/>
  <c r="H4" i="1" s="1"/>
  <c r="K3" i="6" l="1"/>
  <c r="N3" i="6" s="1"/>
  <c r="K5" i="3"/>
  <c r="K3" i="1"/>
  <c r="N3" i="1" s="1"/>
  <c r="K8" i="1"/>
  <c r="N8" i="1" s="1"/>
  <c r="K5" i="1"/>
  <c r="N5" i="1" s="1"/>
  <c r="K6" i="1"/>
  <c r="N6" i="1" s="1"/>
  <c r="K4" i="6"/>
  <c r="N4" i="6" s="1"/>
  <c r="K4" i="3"/>
  <c r="K3" i="5"/>
  <c r="K4" i="1"/>
  <c r="N4" i="1" s="1"/>
</calcChain>
</file>

<file path=xl/sharedStrings.xml><?xml version="1.0" encoding="utf-8"?>
<sst xmlns="http://schemas.openxmlformats.org/spreadsheetml/2006/main" count="127" uniqueCount="60">
  <si>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</si>
  <si>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</si>
  <si>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</si>
  <si>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</si>
  <si>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</si>
  <si>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</si>
  <si>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</si>
  <si>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</si>
  <si>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</si>
  <si>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</si>
  <si>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</si>
  <si>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贵阳市城乡规划设计研究院</t>
  </si>
  <si>
    <t>刘玉娇</t>
  </si>
  <si>
    <t>毛天阳</t>
  </si>
  <si>
    <t>03专业技术岗位</t>
    <phoneticPr fontId="16" type="noConversion"/>
  </si>
  <si>
    <t>贵阳市城乡规划设计研究院</t>
    <phoneticPr fontId="16" type="noConversion"/>
  </si>
  <si>
    <t>1152017901329</t>
    <phoneticPr fontId="16" type="noConversion"/>
  </si>
  <si>
    <t>1152017902023</t>
    <phoneticPr fontId="16" type="noConversion"/>
  </si>
  <si>
    <t>是</t>
    <phoneticPr fontId="16" type="noConversion"/>
  </si>
  <si>
    <t>莫军强</t>
  </si>
  <si>
    <t>李念</t>
  </si>
  <si>
    <t>苏文龙</t>
  </si>
  <si>
    <t>向槠楠</t>
  </si>
  <si>
    <t>林琳</t>
  </si>
  <si>
    <t>何忠莉</t>
  </si>
  <si>
    <t>1152019601217</t>
  </si>
  <si>
    <t>1152019602316</t>
  </si>
  <si>
    <t>1152019601127</t>
  </si>
  <si>
    <t>1152019604113</t>
  </si>
  <si>
    <t>1152019603726</t>
  </si>
  <si>
    <t>1152019601621</t>
  </si>
  <si>
    <t>01专业技术岗位</t>
    <phoneticPr fontId="16" type="noConversion"/>
  </si>
  <si>
    <t>01专业技术岗位</t>
    <phoneticPr fontId="16" type="noConversion"/>
  </si>
  <si>
    <t>是</t>
    <phoneticPr fontId="16" type="noConversion"/>
  </si>
  <si>
    <t>是</t>
    <phoneticPr fontId="16" type="noConversion"/>
  </si>
  <si>
    <t>张金华</t>
  </si>
  <si>
    <t>范德祥</t>
  </si>
  <si>
    <t>龚节坤</t>
  </si>
  <si>
    <t>1152019600413</t>
  </si>
  <si>
    <t>1152019602912</t>
  </si>
  <si>
    <t>1152019604606</t>
  </si>
  <si>
    <t>是</t>
    <phoneticPr fontId="16" type="noConversion"/>
  </si>
  <si>
    <t>04专业技术岗位</t>
    <phoneticPr fontId="16" type="noConversion"/>
  </si>
  <si>
    <t>韩璇</t>
  </si>
  <si>
    <t>1152019603512</t>
  </si>
  <si>
    <t>02专业技术岗位</t>
    <phoneticPr fontId="16" type="noConversion"/>
  </si>
  <si>
    <t>是</t>
    <phoneticPr fontId="16" type="noConversion"/>
  </si>
  <si>
    <t>面试成绩</t>
    <phoneticPr fontId="16" type="noConversion"/>
  </si>
  <si>
    <t>面试成绩30%</t>
    <phoneticPr fontId="16" type="noConversion"/>
  </si>
  <si>
    <t>笔试、专业测试、面试成绩</t>
    <phoneticPr fontId="16" type="noConversion"/>
  </si>
  <si>
    <t>综合排名</t>
    <phoneticPr fontId="16" type="noConversion"/>
  </si>
  <si>
    <t>是否进入体检</t>
    <phoneticPr fontId="16" type="noConversion"/>
  </si>
  <si>
    <t>2</t>
    <phoneticPr fontId="16" type="noConversion"/>
  </si>
  <si>
    <t>3</t>
    <phoneticPr fontId="16" type="noConversion"/>
  </si>
  <si>
    <t>4</t>
    <phoneticPr fontId="16" type="noConversion"/>
  </si>
  <si>
    <t>6</t>
    <phoneticPr fontId="16" type="noConversion"/>
  </si>
  <si>
    <t>78</t>
    <phoneticPr fontId="16" type="noConversion"/>
  </si>
  <si>
    <t>1</t>
    <phoneticPr fontId="16" type="noConversion"/>
  </si>
  <si>
    <t>是否进入体检</t>
    <phoneticPr fontId="16" type="noConversion"/>
  </si>
  <si>
    <t>贵阳市城乡规划设计研究院面试成绩及进入体检环节人员名单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</si>
</sst>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);[Red]\(0.0\)"/>
    <numFmt numFmtId="178" formatCode="0_);[Red]\(0\)"/>
  </numFmts>
  <fonts count="1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0" fontId="17" fillId="0" borderId="2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ont="1">
      <alignment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view="pageBreakPreview" zoomScaleNormal="115" zoomScaleSheetLayoutView="100" workbookViewId="0">
      <selection activeCell="G14" sqref="G14"/>
    </sheetView>
  </sheetViews>
  <sheetFormatPr defaultColWidth="9" defaultRowHeight="13.5"/>
  <cols>
    <col min="1" max="1" width="4.5" customWidth="1"/>
    <col min="2" max="2" width="9.375" customWidth="1"/>
    <col min="3" max="3" width="20.25" customWidth="1"/>
    <col min="4" max="4" width="26.875" customWidth="1"/>
    <col min="5" max="5" width="21.25" customWidth="1"/>
    <col min="6" max="6" width="10.25" customWidth="1"/>
    <col min="7" max="8" width="10.25" style="3" customWidth="1"/>
    <col min="9" max="9" width="9" style="33"/>
    <col min="10" max="13" width="9" style="3"/>
    <col min="14" max="15" width="11.25" style="3" customWidth="1"/>
    <col min="16" max="16" width="13.875" style="3" customWidth="1"/>
  </cols>
  <sheetData>
    <row r="1" spans="1:16" ht="53.25" customHeight="1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1" customFormat="1" ht="51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21" t="s">
        <v>8</v>
      </c>
      <c r="J2" s="6" t="s">
        <v>9</v>
      </c>
      <c r="K2" s="6" t="s">
        <v>10</v>
      </c>
      <c r="L2" s="6" t="s">
        <v>47</v>
      </c>
      <c r="M2" s="6" t="s">
        <v>48</v>
      </c>
      <c r="N2" s="6" t="s">
        <v>49</v>
      </c>
      <c r="O2" s="6" t="s">
        <v>50</v>
      </c>
      <c r="P2" s="11" t="s">
        <v>51</v>
      </c>
    </row>
    <row r="3" spans="1:16" ht="45" customHeight="1">
      <c r="A3" s="13">
        <v>1</v>
      </c>
      <c r="B3" s="30" t="s">
        <v>23</v>
      </c>
      <c r="C3" s="30" t="s">
        <v>29</v>
      </c>
      <c r="D3" s="13" t="s">
        <v>11</v>
      </c>
      <c r="E3" s="13" t="s">
        <v>31</v>
      </c>
      <c r="F3" s="30">
        <v>178.5</v>
      </c>
      <c r="G3" s="14">
        <f t="shared" ref="G3:G8" si="0">F3/3</f>
        <v>59.5</v>
      </c>
      <c r="H3" s="14">
        <f t="shared" ref="H3:H8" si="1">G3*0.3</f>
        <v>17.849999999999998</v>
      </c>
      <c r="I3" s="31">
        <v>85</v>
      </c>
      <c r="J3" s="14">
        <f t="shared" ref="J3:J8" si="2">I3*0.4</f>
        <v>34</v>
      </c>
      <c r="K3" s="14">
        <f t="shared" ref="K3:K8" si="3">H3+J3</f>
        <v>51.849999999999994</v>
      </c>
      <c r="L3" s="14">
        <v>81.2</v>
      </c>
      <c r="M3" s="14">
        <f t="shared" ref="M3:M8" si="4">L3*0.3</f>
        <v>24.36</v>
      </c>
      <c r="N3" s="14">
        <f t="shared" ref="N3:N8" si="5">K3+M3</f>
        <v>76.209999999999994</v>
      </c>
      <c r="O3" s="15">
        <v>1</v>
      </c>
      <c r="P3" s="26" t="s">
        <v>33</v>
      </c>
    </row>
    <row r="4" spans="1:16" ht="45" customHeight="1">
      <c r="A4" s="13">
        <v>2</v>
      </c>
      <c r="B4" s="30" t="s">
        <v>19</v>
      </c>
      <c r="C4" s="30" t="s">
        <v>25</v>
      </c>
      <c r="D4" s="13" t="s">
        <v>11</v>
      </c>
      <c r="E4" s="13" t="s">
        <v>31</v>
      </c>
      <c r="F4" s="30">
        <v>206.5</v>
      </c>
      <c r="G4" s="14">
        <f t="shared" si="0"/>
        <v>68.833333333333329</v>
      </c>
      <c r="H4" s="14">
        <f t="shared" si="1"/>
        <v>20.65</v>
      </c>
      <c r="I4" s="31">
        <v>71.5</v>
      </c>
      <c r="J4" s="14">
        <f t="shared" si="2"/>
        <v>28.6</v>
      </c>
      <c r="K4" s="14">
        <f t="shared" si="3"/>
        <v>49.25</v>
      </c>
      <c r="L4" s="14">
        <v>82.8</v>
      </c>
      <c r="M4" s="14">
        <f t="shared" si="4"/>
        <v>24.84</v>
      </c>
      <c r="N4" s="14">
        <f t="shared" si="5"/>
        <v>74.09</v>
      </c>
      <c r="O4" s="25" t="s">
        <v>52</v>
      </c>
      <c r="P4" s="26" t="s">
        <v>34</v>
      </c>
    </row>
    <row r="5" spans="1:16" ht="45" customHeight="1">
      <c r="A5" s="13">
        <v>3</v>
      </c>
      <c r="B5" s="30" t="s">
        <v>22</v>
      </c>
      <c r="C5" s="30" t="s">
        <v>28</v>
      </c>
      <c r="D5" s="13" t="s">
        <v>11</v>
      </c>
      <c r="E5" s="13" t="s">
        <v>31</v>
      </c>
      <c r="F5" s="30">
        <v>190.5</v>
      </c>
      <c r="G5" s="14">
        <f t="shared" si="0"/>
        <v>63.5</v>
      </c>
      <c r="H5" s="14">
        <f t="shared" si="1"/>
        <v>19.05</v>
      </c>
      <c r="I5" s="31">
        <v>71</v>
      </c>
      <c r="J5" s="14">
        <f t="shared" si="2"/>
        <v>28.400000000000002</v>
      </c>
      <c r="K5" s="14">
        <f t="shared" si="3"/>
        <v>47.45</v>
      </c>
      <c r="L5" s="14">
        <v>80.599999999999994</v>
      </c>
      <c r="M5" s="14">
        <f t="shared" si="4"/>
        <v>24.179999999999996</v>
      </c>
      <c r="N5" s="14">
        <f t="shared" si="5"/>
        <v>71.63</v>
      </c>
      <c r="O5" s="25" t="s">
        <v>53</v>
      </c>
      <c r="P5" s="26"/>
    </row>
    <row r="6" spans="1:16" ht="45" customHeight="1">
      <c r="A6" s="13">
        <v>4</v>
      </c>
      <c r="B6" s="30" t="s">
        <v>20</v>
      </c>
      <c r="C6" s="30" t="s">
        <v>26</v>
      </c>
      <c r="D6" s="13" t="s">
        <v>11</v>
      </c>
      <c r="E6" s="13" t="s">
        <v>31</v>
      </c>
      <c r="F6" s="30">
        <v>196.5</v>
      </c>
      <c r="G6" s="14">
        <f t="shared" si="0"/>
        <v>65.5</v>
      </c>
      <c r="H6" s="14">
        <f t="shared" si="1"/>
        <v>19.649999999999999</v>
      </c>
      <c r="I6" s="32">
        <v>69</v>
      </c>
      <c r="J6" s="14">
        <f t="shared" si="2"/>
        <v>27.6</v>
      </c>
      <c r="K6" s="14">
        <f t="shared" si="3"/>
        <v>47.25</v>
      </c>
      <c r="L6" s="14">
        <v>79.599999999999994</v>
      </c>
      <c r="M6" s="14">
        <f t="shared" si="4"/>
        <v>23.88</v>
      </c>
      <c r="N6" s="14">
        <f t="shared" si="5"/>
        <v>71.13</v>
      </c>
      <c r="O6" s="25" t="s">
        <v>54</v>
      </c>
      <c r="P6" s="26"/>
    </row>
    <row r="7" spans="1:16" ht="45" customHeight="1">
      <c r="A7" s="13">
        <v>5</v>
      </c>
      <c r="B7" s="30" t="s">
        <v>24</v>
      </c>
      <c r="C7" s="30" t="s">
        <v>30</v>
      </c>
      <c r="D7" s="13" t="s">
        <v>11</v>
      </c>
      <c r="E7" s="13" t="s">
        <v>32</v>
      </c>
      <c r="F7" s="30">
        <v>173</v>
      </c>
      <c r="G7" s="14">
        <f t="shared" si="0"/>
        <v>57.666666666666664</v>
      </c>
      <c r="H7" s="14">
        <f t="shared" si="1"/>
        <v>17.299999999999997</v>
      </c>
      <c r="I7" s="32">
        <v>73</v>
      </c>
      <c r="J7" s="14">
        <f t="shared" si="2"/>
        <v>29.200000000000003</v>
      </c>
      <c r="K7" s="14">
        <f t="shared" si="3"/>
        <v>46.5</v>
      </c>
      <c r="L7" s="14">
        <v>81.599999999999994</v>
      </c>
      <c r="M7" s="14">
        <f t="shared" si="4"/>
        <v>24.479999999999997</v>
      </c>
      <c r="N7" s="14">
        <f t="shared" si="5"/>
        <v>70.97999999999999</v>
      </c>
      <c r="O7" s="15">
        <v>5</v>
      </c>
      <c r="P7" s="26"/>
    </row>
    <row r="8" spans="1:16" ht="45" customHeight="1">
      <c r="A8" s="13">
        <v>6</v>
      </c>
      <c r="B8" s="30" t="s">
        <v>21</v>
      </c>
      <c r="C8" s="30" t="s">
        <v>27</v>
      </c>
      <c r="D8" s="13" t="s">
        <v>11</v>
      </c>
      <c r="E8" s="13" t="s">
        <v>31</v>
      </c>
      <c r="F8" s="30">
        <v>194</v>
      </c>
      <c r="G8" s="14">
        <f t="shared" si="0"/>
        <v>64.666666666666671</v>
      </c>
      <c r="H8" s="14">
        <f t="shared" si="1"/>
        <v>19.400000000000002</v>
      </c>
      <c r="I8" s="31">
        <v>68</v>
      </c>
      <c r="J8" s="14">
        <f t="shared" si="2"/>
        <v>27.200000000000003</v>
      </c>
      <c r="K8" s="14">
        <f t="shared" si="3"/>
        <v>46.600000000000009</v>
      </c>
      <c r="L8" s="14">
        <v>78</v>
      </c>
      <c r="M8" s="14">
        <f t="shared" si="4"/>
        <v>23.4</v>
      </c>
      <c r="N8" s="14">
        <f t="shared" si="5"/>
        <v>70</v>
      </c>
      <c r="O8" s="25" t="s">
        <v>55</v>
      </c>
      <c r="P8" s="26"/>
    </row>
  </sheetData>
  <sortState ref="A3:P8">
    <sortCondition descending="1" ref="N3:N8"/>
  </sortState>
  <mergeCells count="1">
    <mergeCell ref="A1:P1"/>
  </mergeCells>
  <phoneticPr fontId="16" type="noConversion"/>
  <pageMargins left="0.75" right="0.75" top="1" bottom="1" header="0.5" footer="0.5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view="pageBreakPreview" zoomScaleNormal="100" zoomScaleSheetLayoutView="100" workbookViewId="0">
      <selection activeCell="A2" sqref="A2:P3"/>
    </sheetView>
  </sheetViews>
  <sheetFormatPr defaultRowHeight="13.5"/>
  <cols>
    <col min="1" max="1" width="4.625" customWidth="1"/>
    <col min="2" max="2" width="11.125" customWidth="1"/>
    <col min="3" max="3" width="15.625" customWidth="1"/>
    <col min="4" max="4" width="24.25" customWidth="1"/>
    <col min="5" max="5" width="19.375" customWidth="1"/>
    <col min="6" max="6" width="10.5" customWidth="1"/>
    <col min="7" max="7" width="11.5" customWidth="1"/>
    <col min="8" max="8" width="12" customWidth="1"/>
    <col min="9" max="9" width="9" style="24"/>
    <col min="10" max="10" width="13.5" customWidth="1"/>
    <col min="11" max="11" width="12.25" customWidth="1"/>
    <col min="12" max="15" width="11.625" customWidth="1"/>
    <col min="16" max="16" width="15.375" style="38" customWidth="1"/>
  </cols>
  <sheetData>
    <row r="1" spans="1:16" ht="63.75" customHeight="1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20" customFormat="1" ht="51" customHeight="1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  <c r="H2" s="18" t="s">
        <v>7</v>
      </c>
      <c r="I2" s="35" t="s">
        <v>8</v>
      </c>
      <c r="J2" s="18" t="s">
        <v>9</v>
      </c>
      <c r="K2" s="18" t="s">
        <v>10</v>
      </c>
      <c r="L2" s="6" t="s">
        <v>47</v>
      </c>
      <c r="M2" s="6" t="s">
        <v>48</v>
      </c>
      <c r="N2" s="6" t="s">
        <v>49</v>
      </c>
      <c r="O2" s="6" t="s">
        <v>50</v>
      </c>
      <c r="P2" s="19" t="s">
        <v>58</v>
      </c>
    </row>
    <row r="3" spans="1:16" ht="46.5" customHeight="1">
      <c r="A3" s="13">
        <v>1</v>
      </c>
      <c r="B3" s="36" t="s">
        <v>43</v>
      </c>
      <c r="C3" s="36" t="s">
        <v>44</v>
      </c>
      <c r="D3" s="13" t="s">
        <v>11</v>
      </c>
      <c r="E3" s="13" t="s">
        <v>45</v>
      </c>
      <c r="F3" s="36">
        <v>194</v>
      </c>
      <c r="G3" s="14">
        <f t="shared" ref="G3" si="0">F3/3</f>
        <v>64.666666666666671</v>
      </c>
      <c r="H3" s="14">
        <f t="shared" ref="H3" si="1">G3*0.3</f>
        <v>19.400000000000002</v>
      </c>
      <c r="I3" s="32">
        <v>60.5</v>
      </c>
      <c r="J3" s="14">
        <f t="shared" ref="J3" si="2">I3*0.4</f>
        <v>24.200000000000003</v>
      </c>
      <c r="K3" s="14">
        <f t="shared" ref="K3" si="3">H3+J3</f>
        <v>43.600000000000009</v>
      </c>
      <c r="L3" s="25" t="s">
        <v>56</v>
      </c>
      <c r="M3" s="39">
        <f>L3*0.3</f>
        <v>23.4</v>
      </c>
      <c r="N3" s="39">
        <f>K3+M3</f>
        <v>67</v>
      </c>
      <c r="O3" s="25" t="s">
        <v>57</v>
      </c>
      <c r="P3" s="37" t="s">
        <v>46</v>
      </c>
    </row>
  </sheetData>
  <sortState ref="A3:M11">
    <sortCondition descending="1" ref="K3:K11"/>
  </sortState>
  <mergeCells count="1">
    <mergeCell ref="A1:P1"/>
  </mergeCells>
  <phoneticPr fontId="16" type="noConversion"/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view="pageBreakPreview" zoomScaleNormal="100" workbookViewId="0">
      <selection activeCell="E12" sqref="E12"/>
    </sheetView>
  </sheetViews>
  <sheetFormatPr defaultColWidth="9" defaultRowHeight="13.5"/>
  <cols>
    <col min="1" max="1" width="4.75" customWidth="1"/>
    <col min="2" max="2" width="7.625" customWidth="1"/>
    <col min="3" max="3" width="14.875" style="2" customWidth="1"/>
    <col min="4" max="4" width="23.25" customWidth="1"/>
    <col min="5" max="5" width="17.375" customWidth="1"/>
    <col min="6" max="6" width="9.375" customWidth="1"/>
    <col min="7" max="7" width="9.5" style="3" customWidth="1"/>
    <col min="8" max="8" width="9.75" style="3" customWidth="1"/>
    <col min="9" max="9" width="9" style="33"/>
    <col min="10" max="11" width="9" style="3"/>
    <col min="12" max="14" width="9" style="40"/>
    <col min="15" max="15" width="8.25" style="44" customWidth="1"/>
    <col min="16" max="16" width="18" style="27" customWidth="1"/>
  </cols>
  <sheetData>
    <row r="1" spans="1:16" ht="54" customHeight="1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1" customFormat="1" ht="49.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21" t="s">
        <v>8</v>
      </c>
      <c r="J2" s="6" t="s">
        <v>9</v>
      </c>
      <c r="K2" s="6" t="s">
        <v>10</v>
      </c>
      <c r="L2" s="6" t="s">
        <v>47</v>
      </c>
      <c r="M2" s="6" t="s">
        <v>48</v>
      </c>
      <c r="N2" s="6" t="s">
        <v>49</v>
      </c>
      <c r="O2" s="41" t="s">
        <v>50</v>
      </c>
      <c r="P2" s="11" t="s">
        <v>58</v>
      </c>
    </row>
    <row r="3" spans="1:16" ht="54.75" customHeight="1">
      <c r="A3" s="7">
        <v>1</v>
      </c>
      <c r="B3" s="30" t="s">
        <v>35</v>
      </c>
      <c r="C3" s="30" t="s">
        <v>38</v>
      </c>
      <c r="D3" s="8" t="s">
        <v>15</v>
      </c>
      <c r="E3" s="13" t="s">
        <v>14</v>
      </c>
      <c r="F3" s="30">
        <v>198</v>
      </c>
      <c r="G3" s="10">
        <f t="shared" ref="G3:G5" si="0">F3/3</f>
        <v>66</v>
      </c>
      <c r="H3" s="9">
        <f t="shared" ref="H3:H5" si="1">G3*0.3</f>
        <v>19.8</v>
      </c>
      <c r="I3" s="22">
        <v>81</v>
      </c>
      <c r="J3" s="9">
        <f t="shared" ref="J3:J5" si="2">I3*0.4</f>
        <v>32.4</v>
      </c>
      <c r="K3" s="9">
        <f t="shared" ref="K3:K5" si="3">H3+J3</f>
        <v>52.2</v>
      </c>
      <c r="L3" s="10">
        <v>82.6</v>
      </c>
      <c r="M3" s="10">
        <f>L3*0.3</f>
        <v>24.779999999999998</v>
      </c>
      <c r="N3" s="10">
        <f>K3+M3</f>
        <v>76.98</v>
      </c>
      <c r="O3" s="42">
        <v>1</v>
      </c>
      <c r="P3" s="28" t="s">
        <v>41</v>
      </c>
    </row>
    <row r="4" spans="1:16" ht="54.75" customHeight="1">
      <c r="A4" s="7">
        <v>2</v>
      </c>
      <c r="B4" s="30" t="s">
        <v>37</v>
      </c>
      <c r="C4" s="30" t="s">
        <v>40</v>
      </c>
      <c r="D4" s="8" t="s">
        <v>15</v>
      </c>
      <c r="E4" s="13" t="s">
        <v>14</v>
      </c>
      <c r="F4" s="30">
        <v>172</v>
      </c>
      <c r="G4" s="10">
        <f t="shared" si="0"/>
        <v>57.333333333333336</v>
      </c>
      <c r="H4" s="9">
        <f t="shared" si="1"/>
        <v>17.2</v>
      </c>
      <c r="I4" s="23">
        <v>84</v>
      </c>
      <c r="J4" s="12">
        <f t="shared" si="2"/>
        <v>33.6</v>
      </c>
      <c r="K4" s="9">
        <f t="shared" si="3"/>
        <v>50.8</v>
      </c>
      <c r="L4" s="10">
        <v>80.8</v>
      </c>
      <c r="M4" s="10">
        <f t="shared" ref="M4:M5" si="4">L4*0.3</f>
        <v>24.24</v>
      </c>
      <c r="N4" s="10">
        <f t="shared" ref="N4:N5" si="5">K4+M4</f>
        <v>75.039999999999992</v>
      </c>
      <c r="O4" s="43">
        <v>2</v>
      </c>
      <c r="P4" s="8"/>
    </row>
    <row r="5" spans="1:16" ht="54.75" customHeight="1">
      <c r="A5" s="7">
        <v>3</v>
      </c>
      <c r="B5" s="30" t="s">
        <v>36</v>
      </c>
      <c r="C5" s="30" t="s">
        <v>39</v>
      </c>
      <c r="D5" s="8" t="s">
        <v>15</v>
      </c>
      <c r="E5" s="13" t="s">
        <v>14</v>
      </c>
      <c r="F5" s="30">
        <v>183</v>
      </c>
      <c r="G5" s="10">
        <f t="shared" si="0"/>
        <v>61</v>
      </c>
      <c r="H5" s="9">
        <f t="shared" si="1"/>
        <v>18.3</v>
      </c>
      <c r="I5" s="23">
        <v>72</v>
      </c>
      <c r="J5" s="9">
        <f t="shared" si="2"/>
        <v>28.8</v>
      </c>
      <c r="K5" s="9">
        <f t="shared" si="3"/>
        <v>47.1</v>
      </c>
      <c r="L5" s="10">
        <v>82.4</v>
      </c>
      <c r="M5" s="10">
        <f t="shared" si="4"/>
        <v>24.720000000000002</v>
      </c>
      <c r="N5" s="10">
        <f t="shared" si="5"/>
        <v>71.820000000000007</v>
      </c>
      <c r="O5" s="42">
        <v>3</v>
      </c>
      <c r="P5" s="8"/>
    </row>
  </sheetData>
  <sortState ref="A3:M10">
    <sortCondition descending="1" ref="K3:K10"/>
  </sortState>
  <mergeCells count="1">
    <mergeCell ref="A1:P1"/>
  </mergeCells>
  <phoneticPr fontId="16" type="noConversion"/>
  <pageMargins left="0.70833333333333304" right="0.70833333333333304" top="0.74791666666666701" bottom="0.74791666666666701" header="0.31458333333333299" footer="0.31458333333333299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view="pageBreakPreview" zoomScaleNormal="100" zoomScaleSheetLayoutView="100" workbookViewId="0">
      <selection activeCell="A3" sqref="A3:XFD4"/>
    </sheetView>
  </sheetViews>
  <sheetFormatPr defaultRowHeight="13.5"/>
  <cols>
    <col min="1" max="1" width="5.75" customWidth="1"/>
    <col min="2" max="2" width="8.375" customWidth="1"/>
    <col min="3" max="3" width="15.375" customWidth="1"/>
    <col min="4" max="4" width="24.875" customWidth="1"/>
    <col min="5" max="5" width="14.875" customWidth="1"/>
    <col min="7" max="7" width="11" customWidth="1"/>
    <col min="9" max="9" width="9" style="24"/>
    <col min="11" max="11" width="10" customWidth="1"/>
    <col min="12" max="14" width="9" style="40"/>
    <col min="15" max="15" width="8.25" style="44" customWidth="1"/>
    <col min="16" max="16" width="14.625" customWidth="1"/>
  </cols>
  <sheetData>
    <row r="1" spans="1:16" ht="64.5" customHeight="1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50.2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21" t="s">
        <v>8</v>
      </c>
      <c r="J2" s="6" t="s">
        <v>9</v>
      </c>
      <c r="K2" s="6" t="s">
        <v>10</v>
      </c>
      <c r="L2" s="6" t="s">
        <v>47</v>
      </c>
      <c r="M2" s="6" t="s">
        <v>48</v>
      </c>
      <c r="N2" s="6" t="s">
        <v>49</v>
      </c>
      <c r="O2" s="41" t="s">
        <v>50</v>
      </c>
      <c r="P2" s="11" t="s">
        <v>58</v>
      </c>
    </row>
    <row r="3" spans="1:16" ht="50.25" customHeight="1">
      <c r="A3" s="29">
        <v>1</v>
      </c>
      <c r="B3" s="34" t="s">
        <v>12</v>
      </c>
      <c r="C3" s="9" t="s">
        <v>16</v>
      </c>
      <c r="D3" s="9" t="s">
        <v>15</v>
      </c>
      <c r="E3" s="9" t="s">
        <v>42</v>
      </c>
      <c r="F3" s="30">
        <v>209.5</v>
      </c>
      <c r="G3" s="10">
        <f>F3/3</f>
        <v>69.833333333333329</v>
      </c>
      <c r="H3" s="9">
        <f>G3*0.3</f>
        <v>20.95</v>
      </c>
      <c r="I3" s="22">
        <v>72</v>
      </c>
      <c r="J3" s="9">
        <f>I3*0.4</f>
        <v>28.8</v>
      </c>
      <c r="K3" s="9">
        <f>H3+J3</f>
        <v>49.75</v>
      </c>
      <c r="L3" s="10">
        <v>77</v>
      </c>
      <c r="M3" s="10">
        <f>L3*0.3</f>
        <v>23.099999999999998</v>
      </c>
      <c r="N3" s="10">
        <f>K3+M3</f>
        <v>72.849999999999994</v>
      </c>
      <c r="O3" s="42">
        <v>1</v>
      </c>
      <c r="P3" s="9" t="s">
        <v>18</v>
      </c>
    </row>
    <row r="4" spans="1:16" ht="50.25" customHeight="1">
      <c r="A4" s="29">
        <v>2</v>
      </c>
      <c r="B4" s="34" t="s">
        <v>13</v>
      </c>
      <c r="C4" s="9" t="s">
        <v>17</v>
      </c>
      <c r="D4" s="9" t="s">
        <v>15</v>
      </c>
      <c r="E4" s="9" t="s">
        <v>42</v>
      </c>
      <c r="F4" s="30">
        <v>191</v>
      </c>
      <c r="G4" s="10">
        <f>F4/3</f>
        <v>63.666666666666664</v>
      </c>
      <c r="H4" s="9">
        <f>G4*0.3</f>
        <v>19.099999999999998</v>
      </c>
      <c r="I4" s="22">
        <v>73</v>
      </c>
      <c r="J4" s="9">
        <f>I4*0.4</f>
        <v>29.200000000000003</v>
      </c>
      <c r="K4" s="9">
        <f>H4+J4</f>
        <v>48.3</v>
      </c>
      <c r="L4" s="10">
        <v>78</v>
      </c>
      <c r="M4" s="10">
        <f t="shared" ref="M4" si="0">L4*0.3</f>
        <v>23.4</v>
      </c>
      <c r="N4" s="10">
        <f t="shared" ref="N4" si="1">K4+M4</f>
        <v>71.699999999999989</v>
      </c>
      <c r="O4" s="43">
        <v>2</v>
      </c>
      <c r="P4" s="9"/>
    </row>
  </sheetData>
  <sortState ref="A3:M6">
    <sortCondition descending="1" ref="K3:K6"/>
  </sortState>
  <mergeCells count="1">
    <mergeCell ref="A1:P1"/>
  </mergeCells>
  <phoneticPr fontId="16" type="noConversion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01</vt:lpstr>
      <vt:lpstr>02</vt:lpstr>
      <vt:lpstr>03</vt:lpstr>
      <vt:lpstr>04</vt:lpstr>
      <vt:lpstr>'03'!Print_Titles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2023-07-31T03:20:13Z</cp:lastPrinted>
  <dcterms:created xsi:type="dcterms:W3CDTF">2020-01-02T03:00:00Z</dcterms:created>
  <dcterms:modified xsi:type="dcterms:W3CDTF">2023-07-31T03:20:18Z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7131F66E0569497694FC00828A8BB10A</vt:lpwstr>
  </property>
</Properties>
</file>