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28800" windowHeight="12420" activeTab="3"/>
  </bookViews>
  <sheets>
    <sheet name="01" sheetId="1" r:id="rId1"/>
    <sheet name="02" sheetId="5" r:id="rId2"/>
    <sheet name="03" sheetId="3" r:id="rId3"/>
    <sheet name="04" sheetId="6" r:id="rId4"/>
  </sheets>
  <definedNames>
    <definedName name="_xlnm._FilterDatabase" localSheetId="0" hidden="1">'01'!$A$1:$M$7</definedName>
    <definedName name="_xlnm._FilterDatabase" localSheetId="2" hidden="1">'03'!$A$1:$M$5</definedName>
    <definedName name="_xlnm.Print_Titles" localSheetId="2">'03'!$1:$2</definedName>
  </definedNames>
  <calcPr calcId="144525"/>
</workbook>
</file>

<file path=xl/calcChain.xml><?xml version="1.0" encoding="utf-8"?>
<calcChain xmlns="http://schemas.openxmlformats.org/spreadsheetml/2006/main">
  <c r="K9" i="6" l="1"/>
  <c r="J9" i="6"/>
  <c r="J4" i="6"/>
  <c r="J5" i="6"/>
  <c r="J6" i="6"/>
  <c r="J7" i="6"/>
  <c r="J8" i="6"/>
  <c r="H5" i="6"/>
  <c r="K5" i="6" s="1"/>
  <c r="H9" i="6"/>
  <c r="G5" i="6"/>
  <c r="G6" i="6"/>
  <c r="H6" i="6" s="1"/>
  <c r="K6" i="6" s="1"/>
  <c r="G7" i="6"/>
  <c r="H7" i="6" s="1"/>
  <c r="K7" i="6" s="1"/>
  <c r="G8" i="6"/>
  <c r="H8" i="6" s="1"/>
  <c r="K8" i="6" s="1"/>
  <c r="G9" i="6"/>
  <c r="J8" i="5"/>
  <c r="K8" i="5" s="1"/>
  <c r="H10" i="5"/>
  <c r="H4" i="5"/>
  <c r="H3" i="5"/>
  <c r="H9" i="5"/>
  <c r="H8" i="5"/>
  <c r="G10" i="5"/>
  <c r="G4" i="5"/>
  <c r="G3" i="5"/>
  <c r="G9" i="5"/>
  <c r="G12" i="5"/>
  <c r="H12" i="5" s="1"/>
  <c r="G13" i="5"/>
  <c r="H13" i="5" s="1"/>
  <c r="G8" i="5"/>
  <c r="J5" i="1"/>
  <c r="J12" i="1"/>
  <c r="J13" i="1"/>
  <c r="J8" i="1"/>
  <c r="K8" i="1"/>
  <c r="H3" i="1"/>
  <c r="H9" i="1"/>
  <c r="H8" i="1"/>
  <c r="H13" i="1"/>
  <c r="H12" i="1"/>
  <c r="H5" i="1"/>
  <c r="G13" i="1"/>
  <c r="G12" i="1"/>
  <c r="G5" i="1"/>
  <c r="G3" i="1"/>
  <c r="G9" i="1"/>
  <c r="G6" i="1"/>
  <c r="H6" i="1" s="1"/>
  <c r="G10" i="1"/>
  <c r="H10" i="1" s="1"/>
  <c r="G11" i="1"/>
  <c r="H11" i="1" s="1"/>
  <c r="G7" i="1"/>
  <c r="H7" i="1" s="1"/>
  <c r="G8" i="1"/>
  <c r="K13" i="1" l="1"/>
  <c r="K5" i="1"/>
  <c r="K12" i="1"/>
  <c r="G4" i="6"/>
  <c r="H4" i="6" s="1"/>
  <c r="K4" i="6" s="1"/>
  <c r="J3" i="6"/>
  <c r="G3" i="6"/>
  <c r="H3" i="6" s="1"/>
  <c r="K3" i="6" s="1"/>
  <c r="J5" i="5"/>
  <c r="J4" i="5"/>
  <c r="J3" i="5"/>
  <c r="J10" i="5"/>
  <c r="G5" i="5"/>
  <c r="H5" i="5" s="1"/>
  <c r="J11" i="1"/>
  <c r="J7" i="1"/>
  <c r="J10" i="1"/>
  <c r="K10" i="1" s="1"/>
  <c r="G11" i="3"/>
  <c r="H11" i="3" s="1"/>
  <c r="J6" i="5"/>
  <c r="G6" i="5"/>
  <c r="H6" i="5" s="1"/>
  <c r="J9" i="5"/>
  <c r="J11" i="5"/>
  <c r="G11" i="5"/>
  <c r="J7" i="5"/>
  <c r="G7" i="5"/>
  <c r="H7" i="5" s="1"/>
  <c r="G9" i="3"/>
  <c r="H9" i="3" s="1"/>
  <c r="J4" i="3"/>
  <c r="G4" i="3"/>
  <c r="H4" i="3" s="1"/>
  <c r="K4" i="3" s="1"/>
  <c r="G8" i="3"/>
  <c r="H8" i="3" s="1"/>
  <c r="J6" i="3"/>
  <c r="G6" i="3"/>
  <c r="H6" i="3" s="1"/>
  <c r="G12" i="3"/>
  <c r="H12" i="3" s="1"/>
  <c r="G7" i="3"/>
  <c r="H7" i="3" s="1"/>
  <c r="G10" i="3"/>
  <c r="H10" i="3" s="1"/>
  <c r="J5" i="3"/>
  <c r="G5" i="3"/>
  <c r="H5" i="3" s="1"/>
  <c r="J3" i="3"/>
  <c r="G3" i="3"/>
  <c r="H3" i="3" s="1"/>
  <c r="J6" i="1"/>
  <c r="J3" i="1"/>
  <c r="J9" i="1"/>
  <c r="J4" i="1"/>
  <c r="G4" i="1"/>
  <c r="H4" i="1" s="1"/>
  <c r="K3" i="3" l="1"/>
  <c r="K6" i="3"/>
  <c r="H11" i="5"/>
  <c r="K11" i="5" s="1"/>
  <c r="K5" i="5"/>
  <c r="K5" i="3"/>
  <c r="K9" i="5"/>
  <c r="K4" i="5"/>
  <c r="K3" i="5"/>
  <c r="K10" i="5"/>
  <c r="K6" i="5"/>
  <c r="K7" i="1"/>
  <c r="K9" i="1"/>
  <c r="K6" i="1"/>
  <c r="K11" i="1"/>
  <c r="K3" i="1"/>
  <c r="K7" i="5"/>
  <c r="K4" i="1"/>
</calcChain>
</file>

<file path=xl/sharedStrings.xml><?xml version="1.0" encoding="utf-8"?>
<sst xmlns="http://schemas.openxmlformats.org/spreadsheetml/2006/main" count="251" uniqueCount="114">
  <si>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</si>
  <si>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</si>
  <si>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</si>
  <si>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</si>
  <si>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</si>
  <si>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</si>
  <si>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</si>
  <si>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笔试成绩30%</t>
  </si>
  <si>
    <t>专业测试成绩</t>
  </si>
  <si>
    <t>专业测试成绩40%</t>
  </si>
  <si>
    <t>笔试、专业测试成绩</t>
  </si>
  <si>
    <t>笔试、专业测试排名</t>
  </si>
  <si>
    <t>是否进入下一轮</t>
  </si>
  <si>
    <t>是</t>
    <phoneticPr fontId="17" type="noConversion"/>
  </si>
  <si>
    <t>是</t>
    <phoneticPr fontId="17" type="noConversion"/>
  </si>
  <si>
    <t>是</t>
    <phoneticPr fontId="17" type="noConversion"/>
  </si>
  <si>
    <t>专业测试成绩未达最低合格分数线</t>
    <phoneticPr fontId="17" type="noConversion"/>
  </si>
  <si>
    <t>缺考</t>
    <phoneticPr fontId="17" type="noConversion"/>
  </si>
  <si>
    <t>1</t>
    <phoneticPr fontId="17" type="noConversion"/>
  </si>
  <si>
    <t>2</t>
    <phoneticPr fontId="17" type="noConversion"/>
  </si>
  <si>
    <t>是</t>
    <phoneticPr fontId="17" type="noConversion"/>
  </si>
  <si>
    <t>潘江华</t>
  </si>
  <si>
    <t>李宁</t>
  </si>
  <si>
    <t>向玉瑨</t>
  </si>
  <si>
    <t>罗新杰</t>
  </si>
  <si>
    <t>兰扬</t>
  </si>
  <si>
    <t>张英</t>
  </si>
  <si>
    <t>杨波</t>
  </si>
  <si>
    <t>尚伦登</t>
  </si>
  <si>
    <t>武曜鑫</t>
  </si>
  <si>
    <t>司鸝蔚</t>
  </si>
  <si>
    <t>王志尧</t>
  </si>
  <si>
    <t>贵阳市测绘院专业测试成绩及进入面试环节人员名单</t>
    <phoneticPr fontId="17" type="noConversion"/>
  </si>
  <si>
    <t>贵阳市测绘院</t>
    <phoneticPr fontId="17" type="noConversion"/>
  </si>
  <si>
    <t>01专业技术岗位</t>
    <phoneticPr fontId="17" type="noConversion"/>
  </si>
  <si>
    <t>1152019601919</t>
  </si>
  <si>
    <t>1152019503102</t>
  </si>
  <si>
    <t>1152019509210</t>
  </si>
  <si>
    <t>1152019502512</t>
  </si>
  <si>
    <t>1152019505929</t>
  </si>
  <si>
    <t>1152019511919</t>
  </si>
  <si>
    <t>1152019503015</t>
  </si>
  <si>
    <t>1152019600104</t>
  </si>
  <si>
    <t>1152019600210</t>
  </si>
  <si>
    <t>1152019510004</t>
  </si>
  <si>
    <t>1152019504003</t>
  </si>
  <si>
    <t>4</t>
    <phoneticPr fontId="17" type="noConversion"/>
  </si>
  <si>
    <t>是</t>
    <phoneticPr fontId="17" type="noConversion"/>
  </si>
  <si>
    <t>02专业技术岗位</t>
    <phoneticPr fontId="17" type="noConversion"/>
  </si>
  <si>
    <t>舒红玲</t>
  </si>
  <si>
    <t>李静</t>
  </si>
  <si>
    <t>李园</t>
  </si>
  <si>
    <t>杨妃妃</t>
  </si>
  <si>
    <t>冯艳</t>
  </si>
  <si>
    <t>宋明龙</t>
  </si>
  <si>
    <t>赵珊</t>
  </si>
  <si>
    <t>李佳芹</t>
  </si>
  <si>
    <t>韦威</t>
  </si>
  <si>
    <t>杨梅</t>
  </si>
  <si>
    <t>王德钊</t>
  </si>
  <si>
    <t>1152019605007</t>
  </si>
  <si>
    <t>1152019603202</t>
  </si>
  <si>
    <t>1152019602001</t>
  </si>
  <si>
    <t>1152019604918</t>
  </si>
  <si>
    <t>1152019604518</t>
  </si>
  <si>
    <t>1152019602313</t>
  </si>
  <si>
    <t>1152019604130</t>
  </si>
  <si>
    <t>1152019601921</t>
  </si>
  <si>
    <t>1152019604527</t>
  </si>
  <si>
    <t>1152019601121</t>
  </si>
  <si>
    <t>1152019602829</t>
  </si>
  <si>
    <t>是</t>
    <phoneticPr fontId="17" type="noConversion"/>
  </si>
  <si>
    <t>是</t>
    <phoneticPr fontId="17" type="noConversion"/>
  </si>
  <si>
    <t>是</t>
    <phoneticPr fontId="17" type="noConversion"/>
  </si>
  <si>
    <t>缺考</t>
    <phoneticPr fontId="17" type="noConversion"/>
  </si>
  <si>
    <t>田玉杰</t>
  </si>
  <si>
    <t>邵洪琪</t>
  </si>
  <si>
    <t>王嫚</t>
  </si>
  <si>
    <t>韩姗</t>
  </si>
  <si>
    <t>龙海伦</t>
  </si>
  <si>
    <t>桂琴</t>
  </si>
  <si>
    <t>张莹</t>
  </si>
  <si>
    <t>任霞</t>
  </si>
  <si>
    <t>朱玉丹</t>
  </si>
  <si>
    <t>田旭</t>
  </si>
  <si>
    <t>1152019600503</t>
  </si>
  <si>
    <t>1152019600621</t>
  </si>
  <si>
    <t>1152019604523</t>
  </si>
  <si>
    <t>1152019604705</t>
  </si>
  <si>
    <t>1152019604316</t>
  </si>
  <si>
    <t>1152019604409</t>
  </si>
  <si>
    <t>1152019604410</t>
  </si>
  <si>
    <t>1152019601817</t>
  </si>
  <si>
    <t>1152019603722</t>
  </si>
  <si>
    <t>1152019601315</t>
  </si>
  <si>
    <t>贵阳市测绘院</t>
    <phoneticPr fontId="17" type="noConversion"/>
  </si>
  <si>
    <t>03专业技术岗位</t>
    <phoneticPr fontId="17" type="noConversion"/>
  </si>
  <si>
    <t>李崇伟</t>
  </si>
  <si>
    <t>焦镇阳</t>
  </si>
  <si>
    <t>蒋攀</t>
  </si>
  <si>
    <t>鹿荻</t>
  </si>
  <si>
    <t>赵磊磊</t>
  </si>
  <si>
    <t>崔卫磊</t>
  </si>
  <si>
    <t>向淇文</t>
  </si>
  <si>
    <t>1152019600926</t>
  </si>
  <si>
    <t>1152019600924</t>
  </si>
  <si>
    <t>1152019604228</t>
  </si>
  <si>
    <t>1152019602812</t>
  </si>
  <si>
    <t>1152019603704</t>
  </si>
  <si>
    <t>1152019603621</t>
  </si>
  <si>
    <t>1152019603013</t>
  </si>
  <si>
    <t>贵阳市测绘院</t>
    <phoneticPr fontId="17" type="noConversion"/>
  </si>
  <si>
    <t>04专业技术岗位</t>
    <phoneticPr fontId="17" type="noConversion"/>
  </si>
  <si>
    <t>缺考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</si>
</sst>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0_ "/>
    <numFmt numFmtId="178" formatCode="0.0_);[Red]\(0.0\)"/>
    <numFmt numFmtId="179" formatCode="0.0_ "/>
  </numFmts>
  <fonts count="19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  <font>
      <b/>
      <sz val="10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1"/>
      <name val="Arial"/>
      <family val="2"/>
    </font>
    <font>
      <sz val="10"/>
      <name val="Arial"/>
      <family val="2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1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7" fontId="7" fillId="0" borderId="2" xfId="1" applyNumberFormat="1" applyFont="1" applyBorder="1" applyAlignment="1">
      <alignment horizontal="center" vertical="center"/>
    </xf>
    <xf numFmtId="177" fontId="7" fillId="0" borderId="2" xfId="1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6" fillId="0" borderId="2" xfId="1" applyFont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178" fontId="7" fillId="0" borderId="2" xfId="1" applyNumberFormat="1" applyFont="1" applyBorder="1" applyAlignment="1">
      <alignment horizontal="center" vertical="center"/>
    </xf>
    <xf numFmtId="178" fontId="7" fillId="0" borderId="2" xfId="1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7" fillId="0" borderId="2" xfId="1" applyNumberFormat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quotePrefix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78" fontId="0" fillId="0" borderId="0" xfId="0" applyNumberFormat="1" applyFont="1">
      <alignment vertical="center"/>
    </xf>
    <xf numFmtId="178" fontId="16" fillId="0" borderId="2" xfId="0" applyNumberFormat="1" applyFont="1" applyFill="1" applyBorder="1" applyAlignment="1">
      <alignment horizontal="center" vertical="center" wrapText="1"/>
    </xf>
    <xf numFmtId="178" fontId="12" fillId="0" borderId="2" xfId="0" applyNumberFormat="1" applyFont="1" applyFill="1" applyBorder="1" applyAlignment="1">
      <alignment horizontal="center" vertical="center"/>
    </xf>
    <xf numFmtId="179" fontId="0" fillId="0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opLeftCell="A4" zoomScale="115" zoomScaleNormal="115" workbookViewId="0">
      <selection activeCell="A9" sqref="A9:XFD9"/>
    </sheetView>
  </sheetViews>
  <sheetFormatPr defaultColWidth="9" defaultRowHeight="13.5"/>
  <cols>
    <col min="1" max="1" width="4.5" customWidth="1"/>
    <col min="2" max="2" width="9.375" customWidth="1"/>
    <col min="3" max="3" width="15.625" customWidth="1"/>
    <col min="4" max="4" width="26.875" customWidth="1"/>
    <col min="5" max="5" width="21.25" customWidth="1"/>
    <col min="6" max="6" width="10.25" customWidth="1"/>
    <col min="7" max="8" width="10.25" style="3" customWidth="1"/>
    <col min="9" max="9" width="9" style="41"/>
    <col min="10" max="11" width="9" style="3"/>
    <col min="12" max="12" width="11.25" style="3" customWidth="1"/>
    <col min="13" max="13" width="13.875" style="3" customWidth="1"/>
  </cols>
  <sheetData>
    <row r="1" spans="1:13" ht="37.15" customHeight="1">
      <c r="A1" s="45" t="s">
        <v>32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s="1" customFormat="1" ht="37.15" customHeight="1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6" t="s">
        <v>6</v>
      </c>
      <c r="H2" s="6" t="s">
        <v>7</v>
      </c>
      <c r="I2" s="26" t="s">
        <v>8</v>
      </c>
      <c r="J2" s="6" t="s">
        <v>9</v>
      </c>
      <c r="K2" s="6" t="s">
        <v>10</v>
      </c>
      <c r="L2" s="6" t="s">
        <v>11</v>
      </c>
      <c r="M2" s="11" t="s">
        <v>12</v>
      </c>
    </row>
    <row r="3" spans="1:13" ht="37.15" customHeight="1">
      <c r="A3" s="16">
        <v>1</v>
      </c>
      <c r="B3" s="37" t="s">
        <v>22</v>
      </c>
      <c r="C3" s="38" t="s">
        <v>36</v>
      </c>
      <c r="D3" s="16" t="s">
        <v>33</v>
      </c>
      <c r="E3" s="16" t="s">
        <v>34</v>
      </c>
      <c r="F3" s="38">
        <v>193</v>
      </c>
      <c r="G3" s="17">
        <f t="shared" ref="G3:G13" si="0">F3/3</f>
        <v>64.333333333333329</v>
      </c>
      <c r="H3" s="17">
        <f t="shared" ref="H3:H13" si="1">G3*0.3</f>
        <v>19.299999999999997</v>
      </c>
      <c r="I3" s="44">
        <v>78</v>
      </c>
      <c r="J3" s="17">
        <f t="shared" ref="J3:J13" si="2">I3*0.4</f>
        <v>31.200000000000003</v>
      </c>
      <c r="K3" s="17">
        <f t="shared" ref="K3:K13" si="3">H3+J3</f>
        <v>50.5</v>
      </c>
      <c r="L3" s="30" t="s">
        <v>18</v>
      </c>
      <c r="M3" s="31" t="s">
        <v>20</v>
      </c>
    </row>
    <row r="4" spans="1:13" ht="37.15" customHeight="1">
      <c r="A4" s="16">
        <v>2</v>
      </c>
      <c r="B4" s="37" t="s">
        <v>21</v>
      </c>
      <c r="C4" s="38" t="s">
        <v>35</v>
      </c>
      <c r="D4" s="16" t="s">
        <v>33</v>
      </c>
      <c r="E4" s="16" t="s">
        <v>34</v>
      </c>
      <c r="F4" s="38">
        <v>194.5</v>
      </c>
      <c r="G4" s="17">
        <f t="shared" si="0"/>
        <v>64.833333333333329</v>
      </c>
      <c r="H4" s="17">
        <f t="shared" si="1"/>
        <v>19.45</v>
      </c>
      <c r="I4" s="44">
        <v>76</v>
      </c>
      <c r="J4" s="17">
        <f t="shared" si="2"/>
        <v>30.400000000000002</v>
      </c>
      <c r="K4" s="17">
        <f t="shared" si="3"/>
        <v>49.85</v>
      </c>
      <c r="L4" s="30" t="s">
        <v>19</v>
      </c>
      <c r="M4" s="31" t="s">
        <v>13</v>
      </c>
    </row>
    <row r="5" spans="1:13" ht="37.15" customHeight="1">
      <c r="A5" s="16">
        <v>3</v>
      </c>
      <c r="B5" s="37" t="s">
        <v>31</v>
      </c>
      <c r="C5" s="38" t="s">
        <v>45</v>
      </c>
      <c r="D5" s="16" t="s">
        <v>33</v>
      </c>
      <c r="E5" s="16" t="s">
        <v>34</v>
      </c>
      <c r="F5" s="38">
        <v>172</v>
      </c>
      <c r="G5" s="17">
        <f t="shared" si="0"/>
        <v>57.333333333333336</v>
      </c>
      <c r="H5" s="17">
        <f t="shared" si="1"/>
        <v>17.2</v>
      </c>
      <c r="I5" s="44">
        <v>79</v>
      </c>
      <c r="J5" s="17">
        <f t="shared" si="2"/>
        <v>31.6</v>
      </c>
      <c r="K5" s="17">
        <f t="shared" si="3"/>
        <v>48.8</v>
      </c>
      <c r="L5" s="19">
        <v>3</v>
      </c>
      <c r="M5" s="31" t="s">
        <v>47</v>
      </c>
    </row>
    <row r="6" spans="1:13" ht="37.15" customHeight="1">
      <c r="A6" s="16">
        <v>4</v>
      </c>
      <c r="B6" s="37" t="s">
        <v>24</v>
      </c>
      <c r="C6" s="39" t="s">
        <v>38</v>
      </c>
      <c r="D6" s="16" t="s">
        <v>33</v>
      </c>
      <c r="E6" s="16" t="s">
        <v>34</v>
      </c>
      <c r="F6" s="38">
        <v>182.5</v>
      </c>
      <c r="G6" s="17">
        <f t="shared" si="0"/>
        <v>60.833333333333336</v>
      </c>
      <c r="H6" s="17">
        <f t="shared" si="1"/>
        <v>18.25</v>
      </c>
      <c r="I6" s="44">
        <v>74</v>
      </c>
      <c r="J6" s="17">
        <f t="shared" si="2"/>
        <v>29.6</v>
      </c>
      <c r="K6" s="17">
        <f t="shared" si="3"/>
        <v>47.85</v>
      </c>
      <c r="L6" s="30" t="s">
        <v>46</v>
      </c>
      <c r="M6" s="31"/>
    </row>
    <row r="7" spans="1:13" ht="37.15" customHeight="1">
      <c r="A7" s="16">
        <v>5</v>
      </c>
      <c r="B7" s="37" t="s">
        <v>27</v>
      </c>
      <c r="C7" s="39" t="s">
        <v>41</v>
      </c>
      <c r="D7" s="16" t="s">
        <v>33</v>
      </c>
      <c r="E7" s="16" t="s">
        <v>34</v>
      </c>
      <c r="F7" s="38">
        <v>177</v>
      </c>
      <c r="G7" s="17">
        <f t="shared" si="0"/>
        <v>59</v>
      </c>
      <c r="H7" s="17">
        <f t="shared" si="1"/>
        <v>17.7</v>
      </c>
      <c r="I7" s="44">
        <v>74</v>
      </c>
      <c r="J7" s="17">
        <f t="shared" si="2"/>
        <v>29.6</v>
      </c>
      <c r="K7" s="17">
        <f t="shared" si="3"/>
        <v>47.3</v>
      </c>
      <c r="L7" s="19">
        <v>5</v>
      </c>
      <c r="M7" s="25"/>
    </row>
    <row r="8" spans="1:13" ht="37.15" customHeight="1">
      <c r="A8" s="16">
        <v>6</v>
      </c>
      <c r="B8" s="37" t="s">
        <v>28</v>
      </c>
      <c r="C8" s="38" t="s">
        <v>42</v>
      </c>
      <c r="D8" s="16" t="s">
        <v>33</v>
      </c>
      <c r="E8" s="16" t="s">
        <v>34</v>
      </c>
      <c r="F8" s="38">
        <v>174</v>
      </c>
      <c r="G8" s="17">
        <f t="shared" si="0"/>
        <v>58</v>
      </c>
      <c r="H8" s="17">
        <f t="shared" si="1"/>
        <v>17.399999999999999</v>
      </c>
      <c r="I8" s="44">
        <v>66</v>
      </c>
      <c r="J8" s="17">
        <f t="shared" si="2"/>
        <v>26.400000000000002</v>
      </c>
      <c r="K8" s="17">
        <f t="shared" si="3"/>
        <v>43.8</v>
      </c>
      <c r="L8" s="19">
        <v>6</v>
      </c>
      <c r="M8" s="31"/>
    </row>
    <row r="9" spans="1:13" ht="37.15" customHeight="1">
      <c r="A9" s="16">
        <v>7</v>
      </c>
      <c r="B9" s="37" t="s">
        <v>23</v>
      </c>
      <c r="C9" s="38" t="s">
        <v>37</v>
      </c>
      <c r="D9" s="16" t="s">
        <v>33</v>
      </c>
      <c r="E9" s="16" t="s">
        <v>34</v>
      </c>
      <c r="F9" s="38">
        <v>189</v>
      </c>
      <c r="G9" s="17">
        <f t="shared" si="0"/>
        <v>63</v>
      </c>
      <c r="H9" s="17">
        <f t="shared" si="1"/>
        <v>18.899999999999999</v>
      </c>
      <c r="I9" s="44">
        <v>58</v>
      </c>
      <c r="J9" s="17">
        <f t="shared" si="2"/>
        <v>23.200000000000003</v>
      </c>
      <c r="K9" s="17">
        <f t="shared" si="3"/>
        <v>42.1</v>
      </c>
      <c r="L9" s="30"/>
      <c r="M9" s="25" t="s">
        <v>16</v>
      </c>
    </row>
    <row r="10" spans="1:13" ht="37.15" customHeight="1">
      <c r="A10" s="16">
        <v>8</v>
      </c>
      <c r="B10" s="37" t="s">
        <v>25</v>
      </c>
      <c r="C10" s="38" t="s">
        <v>39</v>
      </c>
      <c r="D10" s="16" t="s">
        <v>33</v>
      </c>
      <c r="E10" s="16" t="s">
        <v>34</v>
      </c>
      <c r="F10" s="38">
        <v>181.5</v>
      </c>
      <c r="G10" s="17">
        <f t="shared" si="0"/>
        <v>60.5</v>
      </c>
      <c r="H10" s="17">
        <f t="shared" si="1"/>
        <v>18.149999999999999</v>
      </c>
      <c r="I10" s="44">
        <v>57</v>
      </c>
      <c r="J10" s="17">
        <f t="shared" si="2"/>
        <v>22.8</v>
      </c>
      <c r="K10" s="17">
        <f t="shared" si="3"/>
        <v>40.950000000000003</v>
      </c>
      <c r="L10" s="19"/>
      <c r="M10" s="25" t="s">
        <v>16</v>
      </c>
    </row>
    <row r="11" spans="1:13" ht="37.15" customHeight="1">
      <c r="A11" s="16">
        <v>9</v>
      </c>
      <c r="B11" s="37" t="s">
        <v>26</v>
      </c>
      <c r="C11" s="38" t="s">
        <v>40</v>
      </c>
      <c r="D11" s="16" t="s">
        <v>33</v>
      </c>
      <c r="E11" s="16" t="s">
        <v>34</v>
      </c>
      <c r="F11" s="38">
        <v>178</v>
      </c>
      <c r="G11" s="17">
        <f t="shared" si="0"/>
        <v>59.333333333333336</v>
      </c>
      <c r="H11" s="17">
        <f t="shared" si="1"/>
        <v>17.8</v>
      </c>
      <c r="I11" s="44">
        <v>56</v>
      </c>
      <c r="J11" s="17">
        <f t="shared" si="2"/>
        <v>22.400000000000002</v>
      </c>
      <c r="K11" s="17">
        <f t="shared" si="3"/>
        <v>40.200000000000003</v>
      </c>
      <c r="L11" s="19"/>
      <c r="M11" s="25" t="s">
        <v>16</v>
      </c>
    </row>
    <row r="12" spans="1:13" ht="37.15" customHeight="1">
      <c r="A12" s="16">
        <v>10</v>
      </c>
      <c r="B12" s="37" t="s">
        <v>30</v>
      </c>
      <c r="C12" s="38" t="s">
        <v>44</v>
      </c>
      <c r="D12" s="16" t="s">
        <v>33</v>
      </c>
      <c r="E12" s="16" t="s">
        <v>34</v>
      </c>
      <c r="F12" s="38">
        <v>172</v>
      </c>
      <c r="G12" s="17">
        <f t="shared" si="0"/>
        <v>57.333333333333336</v>
      </c>
      <c r="H12" s="17">
        <f t="shared" si="1"/>
        <v>17.2</v>
      </c>
      <c r="I12" s="44">
        <v>57</v>
      </c>
      <c r="J12" s="17">
        <f t="shared" si="2"/>
        <v>22.8</v>
      </c>
      <c r="K12" s="17">
        <f t="shared" si="3"/>
        <v>40</v>
      </c>
      <c r="L12" s="19"/>
      <c r="M12" s="25" t="s">
        <v>16</v>
      </c>
    </row>
    <row r="13" spans="1:13" ht="37.15" customHeight="1">
      <c r="A13" s="16">
        <v>11</v>
      </c>
      <c r="B13" s="37" t="s">
        <v>29</v>
      </c>
      <c r="C13" s="38" t="s">
        <v>43</v>
      </c>
      <c r="D13" s="16" t="s">
        <v>33</v>
      </c>
      <c r="E13" s="16" t="s">
        <v>34</v>
      </c>
      <c r="F13" s="38">
        <v>173</v>
      </c>
      <c r="G13" s="17">
        <f t="shared" si="0"/>
        <v>57.666666666666664</v>
      </c>
      <c r="H13" s="17">
        <f t="shared" si="1"/>
        <v>17.299999999999997</v>
      </c>
      <c r="I13" s="44">
        <v>40</v>
      </c>
      <c r="J13" s="17">
        <f t="shared" si="2"/>
        <v>16</v>
      </c>
      <c r="K13" s="17">
        <f t="shared" si="3"/>
        <v>33.299999999999997</v>
      </c>
      <c r="L13" s="19"/>
      <c r="M13" s="25" t="s">
        <v>16</v>
      </c>
    </row>
  </sheetData>
  <sortState ref="A3:M13">
    <sortCondition descending="1" ref="K3:K13"/>
  </sortState>
  <mergeCells count="1">
    <mergeCell ref="A1:M1"/>
  </mergeCells>
  <phoneticPr fontId="17" type="noConversion"/>
  <pageMargins left="0.75" right="0.75" top="1" bottom="1" header="0.5" footer="0.5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view="pageBreakPreview" topLeftCell="A4" zoomScaleNormal="100" zoomScaleSheetLayoutView="100" workbookViewId="0">
      <selection activeCell="A3" sqref="A3:A13"/>
    </sheetView>
  </sheetViews>
  <sheetFormatPr defaultRowHeight="13.5"/>
  <cols>
    <col min="1" max="1" width="4.625" customWidth="1"/>
    <col min="2" max="2" width="11.125" customWidth="1"/>
    <col min="3" max="3" width="15.625" customWidth="1"/>
    <col min="4" max="4" width="24.25" customWidth="1"/>
    <col min="5" max="5" width="19.375" customWidth="1"/>
    <col min="6" max="6" width="10.5" customWidth="1"/>
    <col min="7" max="7" width="11.5" customWidth="1"/>
    <col min="8" max="8" width="12" customWidth="1"/>
    <col min="9" max="9" width="9" style="29"/>
    <col min="10" max="10" width="13.5" customWidth="1"/>
    <col min="11" max="11" width="12.25" customWidth="1"/>
    <col min="12" max="12" width="11.625" customWidth="1"/>
    <col min="13" max="13" width="15.375" customWidth="1"/>
  </cols>
  <sheetData>
    <row r="1" spans="1:13" ht="47.25" customHeight="1">
      <c r="A1" s="45" t="s">
        <v>32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s="24" customFormat="1" ht="43.5" customHeight="1">
      <c r="A2" s="20" t="s">
        <v>0</v>
      </c>
      <c r="B2" s="21" t="s">
        <v>1</v>
      </c>
      <c r="C2" s="21" t="s">
        <v>2</v>
      </c>
      <c r="D2" s="21" t="s">
        <v>3</v>
      </c>
      <c r="E2" s="21" t="s">
        <v>4</v>
      </c>
      <c r="F2" s="21" t="s">
        <v>5</v>
      </c>
      <c r="G2" s="22" t="s">
        <v>6</v>
      </c>
      <c r="H2" s="22" t="s">
        <v>7</v>
      </c>
      <c r="I2" s="42" t="s">
        <v>8</v>
      </c>
      <c r="J2" s="22" t="s">
        <v>9</v>
      </c>
      <c r="K2" s="22" t="s">
        <v>10</v>
      </c>
      <c r="L2" s="22" t="s">
        <v>11</v>
      </c>
      <c r="M2" s="23" t="s">
        <v>12</v>
      </c>
    </row>
    <row r="3" spans="1:13" ht="46.5" customHeight="1">
      <c r="A3" s="16">
        <v>1</v>
      </c>
      <c r="B3" s="37" t="s">
        <v>55</v>
      </c>
      <c r="C3" s="38" t="s">
        <v>66</v>
      </c>
      <c r="D3" s="16" t="s">
        <v>33</v>
      </c>
      <c r="E3" s="16" t="s">
        <v>48</v>
      </c>
      <c r="F3" s="38">
        <v>171</v>
      </c>
      <c r="G3" s="17">
        <f t="shared" ref="G3:G13" si="0">F3/3</f>
        <v>57</v>
      </c>
      <c r="H3" s="17">
        <f t="shared" ref="H3:H13" si="1">G3*0.3</f>
        <v>17.099999999999998</v>
      </c>
      <c r="I3" s="44">
        <v>65</v>
      </c>
      <c r="J3" s="17">
        <f t="shared" ref="J3:J11" si="2">I3*0.4</f>
        <v>26</v>
      </c>
      <c r="K3" s="17">
        <f t="shared" ref="K3:K11" si="3">H3+J3</f>
        <v>43.099999999999994</v>
      </c>
      <c r="L3" s="19">
        <v>1</v>
      </c>
      <c r="M3" s="25" t="s">
        <v>71</v>
      </c>
    </row>
    <row r="4" spans="1:13" ht="46.5" customHeight="1">
      <c r="A4" s="16">
        <v>2</v>
      </c>
      <c r="B4" s="37" t="s">
        <v>54</v>
      </c>
      <c r="C4" s="38" t="s">
        <v>65</v>
      </c>
      <c r="D4" s="16" t="s">
        <v>33</v>
      </c>
      <c r="E4" s="16" t="s">
        <v>48</v>
      </c>
      <c r="F4" s="38">
        <v>172</v>
      </c>
      <c r="G4" s="17">
        <f t="shared" si="0"/>
        <v>57.333333333333336</v>
      </c>
      <c r="H4" s="17">
        <f t="shared" si="1"/>
        <v>17.2</v>
      </c>
      <c r="I4" s="44">
        <v>62</v>
      </c>
      <c r="J4" s="17">
        <f t="shared" si="2"/>
        <v>24.8</v>
      </c>
      <c r="K4" s="17">
        <f t="shared" si="3"/>
        <v>42</v>
      </c>
      <c r="L4" s="19">
        <v>2</v>
      </c>
      <c r="M4" s="19" t="s">
        <v>72</v>
      </c>
    </row>
    <row r="5" spans="1:13" ht="46.5" customHeight="1">
      <c r="A5" s="16">
        <v>3</v>
      </c>
      <c r="B5" s="37" t="s">
        <v>52</v>
      </c>
      <c r="C5" s="38" t="s">
        <v>63</v>
      </c>
      <c r="D5" s="16" t="s">
        <v>33</v>
      </c>
      <c r="E5" s="16" t="s">
        <v>48</v>
      </c>
      <c r="F5" s="38">
        <v>176.5</v>
      </c>
      <c r="G5" s="17">
        <f t="shared" si="0"/>
        <v>58.833333333333336</v>
      </c>
      <c r="H5" s="17">
        <f t="shared" si="1"/>
        <v>17.649999999999999</v>
      </c>
      <c r="I5" s="44">
        <v>60</v>
      </c>
      <c r="J5" s="17">
        <f t="shared" si="2"/>
        <v>24</v>
      </c>
      <c r="K5" s="17">
        <f t="shared" si="3"/>
        <v>41.65</v>
      </c>
      <c r="L5" s="19">
        <v>3</v>
      </c>
      <c r="M5" s="19" t="s">
        <v>73</v>
      </c>
    </row>
    <row r="6" spans="1:13" ht="46.5" customHeight="1">
      <c r="A6" s="16">
        <v>4</v>
      </c>
      <c r="B6" s="37" t="s">
        <v>50</v>
      </c>
      <c r="C6" s="38" t="s">
        <v>61</v>
      </c>
      <c r="D6" s="16" t="s">
        <v>33</v>
      </c>
      <c r="E6" s="16" t="s">
        <v>48</v>
      </c>
      <c r="F6" s="38">
        <v>196</v>
      </c>
      <c r="G6" s="17">
        <f t="shared" si="0"/>
        <v>65.333333333333329</v>
      </c>
      <c r="H6" s="17">
        <f t="shared" si="1"/>
        <v>19.599999999999998</v>
      </c>
      <c r="I6" s="44">
        <v>55</v>
      </c>
      <c r="J6" s="17">
        <f t="shared" si="2"/>
        <v>22</v>
      </c>
      <c r="K6" s="17">
        <f t="shared" si="3"/>
        <v>41.599999999999994</v>
      </c>
      <c r="L6" s="30"/>
      <c r="M6" s="25" t="s">
        <v>16</v>
      </c>
    </row>
    <row r="7" spans="1:13" ht="46.5" customHeight="1">
      <c r="A7" s="16">
        <v>5</v>
      </c>
      <c r="B7" s="37" t="s">
        <v>49</v>
      </c>
      <c r="C7" s="38" t="s">
        <v>60</v>
      </c>
      <c r="D7" s="16" t="s">
        <v>33</v>
      </c>
      <c r="E7" s="16" t="s">
        <v>48</v>
      </c>
      <c r="F7" s="38">
        <v>198</v>
      </c>
      <c r="G7" s="17">
        <f t="shared" si="0"/>
        <v>66</v>
      </c>
      <c r="H7" s="17">
        <f t="shared" si="1"/>
        <v>19.8</v>
      </c>
      <c r="I7" s="44">
        <v>47</v>
      </c>
      <c r="J7" s="17">
        <f t="shared" si="2"/>
        <v>18.8</v>
      </c>
      <c r="K7" s="17">
        <f t="shared" si="3"/>
        <v>38.6</v>
      </c>
      <c r="L7" s="30"/>
      <c r="M7" s="25" t="s">
        <v>16</v>
      </c>
    </row>
    <row r="8" spans="1:13" ht="46.5" customHeight="1">
      <c r="A8" s="16">
        <v>6</v>
      </c>
      <c r="B8" s="31" t="s">
        <v>59</v>
      </c>
      <c r="C8" s="31" t="s">
        <v>70</v>
      </c>
      <c r="D8" s="31" t="s">
        <v>33</v>
      </c>
      <c r="E8" s="31" t="s">
        <v>48</v>
      </c>
      <c r="F8" s="31">
        <v>166</v>
      </c>
      <c r="G8" s="17">
        <f t="shared" si="0"/>
        <v>55.333333333333336</v>
      </c>
      <c r="H8" s="17">
        <f t="shared" si="1"/>
        <v>16.600000000000001</v>
      </c>
      <c r="I8" s="44">
        <v>52</v>
      </c>
      <c r="J8" s="17">
        <f t="shared" si="2"/>
        <v>20.8</v>
      </c>
      <c r="K8" s="17">
        <f t="shared" si="3"/>
        <v>37.400000000000006</v>
      </c>
      <c r="L8" s="19"/>
      <c r="M8" s="25" t="s">
        <v>16</v>
      </c>
    </row>
    <row r="9" spans="1:13" ht="46.5" customHeight="1">
      <c r="A9" s="16">
        <v>7</v>
      </c>
      <c r="B9" s="31" t="s">
        <v>56</v>
      </c>
      <c r="C9" s="40" t="s">
        <v>67</v>
      </c>
      <c r="D9" s="31" t="s">
        <v>33</v>
      </c>
      <c r="E9" s="31" t="s">
        <v>48</v>
      </c>
      <c r="F9" s="40">
        <v>170</v>
      </c>
      <c r="G9" s="17">
        <f t="shared" si="0"/>
        <v>56.666666666666664</v>
      </c>
      <c r="H9" s="17">
        <f t="shared" si="1"/>
        <v>17</v>
      </c>
      <c r="I9" s="44">
        <v>49</v>
      </c>
      <c r="J9" s="17">
        <f t="shared" si="2"/>
        <v>19.600000000000001</v>
      </c>
      <c r="K9" s="17">
        <f t="shared" si="3"/>
        <v>36.6</v>
      </c>
      <c r="L9" s="18"/>
      <c r="M9" s="25" t="s">
        <v>16</v>
      </c>
    </row>
    <row r="10" spans="1:13" ht="46.5" customHeight="1">
      <c r="A10" s="16">
        <v>8</v>
      </c>
      <c r="B10" s="31" t="s">
        <v>53</v>
      </c>
      <c r="C10" s="40" t="s">
        <v>64</v>
      </c>
      <c r="D10" s="31" t="s">
        <v>33</v>
      </c>
      <c r="E10" s="31" t="s">
        <v>48</v>
      </c>
      <c r="F10" s="40">
        <v>174.5</v>
      </c>
      <c r="G10" s="17">
        <f t="shared" si="0"/>
        <v>58.166666666666664</v>
      </c>
      <c r="H10" s="17">
        <f t="shared" si="1"/>
        <v>17.45</v>
      </c>
      <c r="I10" s="44">
        <v>43</v>
      </c>
      <c r="J10" s="17">
        <f t="shared" si="2"/>
        <v>17.2</v>
      </c>
      <c r="K10" s="17">
        <f t="shared" si="3"/>
        <v>34.65</v>
      </c>
      <c r="L10" s="19"/>
      <c r="M10" s="25" t="s">
        <v>16</v>
      </c>
    </row>
    <row r="11" spans="1:13" ht="48" customHeight="1">
      <c r="A11" s="16">
        <v>9</v>
      </c>
      <c r="B11" s="31" t="s">
        <v>51</v>
      </c>
      <c r="C11" s="40" t="s">
        <v>62</v>
      </c>
      <c r="D11" s="31" t="s">
        <v>33</v>
      </c>
      <c r="E11" s="31" t="s">
        <v>48</v>
      </c>
      <c r="F11" s="40">
        <v>179</v>
      </c>
      <c r="G11" s="17">
        <f t="shared" si="0"/>
        <v>59.666666666666664</v>
      </c>
      <c r="H11" s="17">
        <f t="shared" si="1"/>
        <v>17.899999999999999</v>
      </c>
      <c r="I11" s="44">
        <v>38</v>
      </c>
      <c r="J11" s="17">
        <f t="shared" si="2"/>
        <v>15.200000000000001</v>
      </c>
      <c r="K11" s="17">
        <f t="shared" si="3"/>
        <v>33.1</v>
      </c>
      <c r="L11" s="30"/>
      <c r="M11" s="25" t="s">
        <v>16</v>
      </c>
    </row>
    <row r="12" spans="1:13" ht="48" customHeight="1">
      <c r="A12" s="16">
        <v>10</v>
      </c>
      <c r="B12" s="31" t="s">
        <v>57</v>
      </c>
      <c r="C12" s="31" t="s">
        <v>68</v>
      </c>
      <c r="D12" s="31" t="s">
        <v>33</v>
      </c>
      <c r="E12" s="31" t="s">
        <v>48</v>
      </c>
      <c r="F12" s="31">
        <v>166.5</v>
      </c>
      <c r="G12" s="17">
        <f t="shared" si="0"/>
        <v>55.5</v>
      </c>
      <c r="H12" s="17">
        <f t="shared" si="1"/>
        <v>16.649999999999999</v>
      </c>
      <c r="I12" s="43"/>
      <c r="J12" s="17"/>
      <c r="K12" s="17"/>
      <c r="L12" s="19"/>
      <c r="M12" s="25" t="s">
        <v>74</v>
      </c>
    </row>
    <row r="13" spans="1:13" ht="48" customHeight="1">
      <c r="A13" s="16">
        <v>11</v>
      </c>
      <c r="B13" s="31" t="s">
        <v>58</v>
      </c>
      <c r="C13" s="31" t="s">
        <v>69</v>
      </c>
      <c r="D13" s="31" t="s">
        <v>33</v>
      </c>
      <c r="E13" s="31" t="s">
        <v>48</v>
      </c>
      <c r="F13" s="31">
        <v>166</v>
      </c>
      <c r="G13" s="17">
        <f t="shared" si="0"/>
        <v>55.333333333333336</v>
      </c>
      <c r="H13" s="17">
        <f t="shared" si="1"/>
        <v>16.600000000000001</v>
      </c>
      <c r="I13" s="43"/>
      <c r="J13" s="17"/>
      <c r="K13" s="17"/>
      <c r="L13" s="19"/>
      <c r="M13" s="25" t="s">
        <v>17</v>
      </c>
    </row>
  </sheetData>
  <sortState ref="A3:M13">
    <sortCondition descending="1" ref="K3:K13"/>
  </sortState>
  <mergeCells count="1">
    <mergeCell ref="A1:M1"/>
  </mergeCells>
  <phoneticPr fontId="17" type="noConversion"/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view="pageBreakPreview" zoomScaleNormal="100" workbookViewId="0">
      <selection activeCell="A3" sqref="A3:A12"/>
    </sheetView>
  </sheetViews>
  <sheetFormatPr defaultColWidth="9" defaultRowHeight="13.5"/>
  <cols>
    <col min="1" max="1" width="4.75" customWidth="1"/>
    <col min="2" max="2" width="7.625" customWidth="1"/>
    <col min="3" max="3" width="14.875" style="2" customWidth="1"/>
    <col min="4" max="4" width="23.25" customWidth="1"/>
    <col min="5" max="5" width="17.375" customWidth="1"/>
    <col min="6" max="6" width="9.375" customWidth="1"/>
    <col min="7" max="7" width="9.5" style="3" customWidth="1"/>
    <col min="8" max="8" width="9.75" style="3" customWidth="1"/>
    <col min="9" max="9" width="9" style="41"/>
    <col min="10" max="11" width="9" style="3"/>
    <col min="12" max="12" width="8.25" style="33" customWidth="1"/>
    <col min="13" max="13" width="18" style="33" customWidth="1"/>
  </cols>
  <sheetData>
    <row r="1" spans="1:13" ht="37.15" customHeight="1">
      <c r="A1" s="45" t="s">
        <v>32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s="1" customFormat="1" ht="38.25" customHeight="1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6" t="s">
        <v>6</v>
      </c>
      <c r="H2" s="6" t="s">
        <v>7</v>
      </c>
      <c r="I2" s="26" t="s">
        <v>8</v>
      </c>
      <c r="J2" s="6" t="s">
        <v>9</v>
      </c>
      <c r="K2" s="6" t="s">
        <v>10</v>
      </c>
      <c r="L2" s="6" t="s">
        <v>11</v>
      </c>
      <c r="M2" s="11" t="s">
        <v>12</v>
      </c>
    </row>
    <row r="3" spans="1:13" ht="30.75" customHeight="1">
      <c r="A3" s="7">
        <v>1</v>
      </c>
      <c r="B3" s="31" t="s">
        <v>75</v>
      </c>
      <c r="C3" s="38" t="s">
        <v>85</v>
      </c>
      <c r="D3" s="8" t="s">
        <v>95</v>
      </c>
      <c r="E3" s="8" t="s">
        <v>96</v>
      </c>
      <c r="F3" s="38">
        <v>205</v>
      </c>
      <c r="G3" s="10">
        <f t="shared" ref="G3:G12" si="0">F3/3</f>
        <v>68.333333333333329</v>
      </c>
      <c r="H3" s="9">
        <f t="shared" ref="H3:H12" si="1">G3*0.3</f>
        <v>20.499999999999996</v>
      </c>
      <c r="I3" s="27">
        <v>39</v>
      </c>
      <c r="J3" s="9">
        <f>I3*0.4</f>
        <v>15.600000000000001</v>
      </c>
      <c r="K3" s="9">
        <f>H3+J3</f>
        <v>36.099999999999994</v>
      </c>
      <c r="L3" s="9"/>
      <c r="M3" s="25" t="s">
        <v>16</v>
      </c>
    </row>
    <row r="4" spans="1:13" ht="30.75" customHeight="1">
      <c r="A4" s="7">
        <v>2</v>
      </c>
      <c r="B4" s="31" t="s">
        <v>76</v>
      </c>
      <c r="C4" s="38" t="s">
        <v>86</v>
      </c>
      <c r="D4" s="8" t="s">
        <v>95</v>
      </c>
      <c r="E4" s="8" t="s">
        <v>96</v>
      </c>
      <c r="F4" s="38">
        <v>186.5</v>
      </c>
      <c r="G4" s="10">
        <f t="shared" si="0"/>
        <v>62.166666666666664</v>
      </c>
      <c r="H4" s="9">
        <f t="shared" si="1"/>
        <v>18.649999999999999</v>
      </c>
      <c r="I4" s="28">
        <v>34.5</v>
      </c>
      <c r="J4" s="9">
        <f>I4*0.4</f>
        <v>13.8</v>
      </c>
      <c r="K4" s="9">
        <f>H4+J4</f>
        <v>32.450000000000003</v>
      </c>
      <c r="L4" s="9"/>
      <c r="M4" s="25" t="s">
        <v>16</v>
      </c>
    </row>
    <row r="5" spans="1:13" ht="30.75" customHeight="1">
      <c r="A5" s="7">
        <v>3</v>
      </c>
      <c r="B5" s="31" t="s">
        <v>79</v>
      </c>
      <c r="C5" s="38" t="s">
        <v>89</v>
      </c>
      <c r="D5" s="8" t="s">
        <v>95</v>
      </c>
      <c r="E5" s="8" t="s">
        <v>96</v>
      </c>
      <c r="F5" s="38">
        <v>176</v>
      </c>
      <c r="G5" s="10">
        <f t="shared" si="0"/>
        <v>58.666666666666664</v>
      </c>
      <c r="H5" s="9">
        <f t="shared" si="1"/>
        <v>17.599999999999998</v>
      </c>
      <c r="I5" s="27">
        <v>36.5</v>
      </c>
      <c r="J5" s="9">
        <f>I5*0.4</f>
        <v>14.600000000000001</v>
      </c>
      <c r="K5" s="9">
        <f>H5+J5</f>
        <v>32.200000000000003</v>
      </c>
      <c r="L5" s="9"/>
      <c r="M5" s="25" t="s">
        <v>16</v>
      </c>
    </row>
    <row r="6" spans="1:13" ht="30.75" customHeight="1">
      <c r="A6" s="7">
        <v>4</v>
      </c>
      <c r="B6" s="31" t="s">
        <v>82</v>
      </c>
      <c r="C6" s="38" t="s">
        <v>92</v>
      </c>
      <c r="D6" s="8" t="s">
        <v>95</v>
      </c>
      <c r="E6" s="8" t="s">
        <v>96</v>
      </c>
      <c r="F6" s="38">
        <v>164</v>
      </c>
      <c r="G6" s="10">
        <f t="shared" si="0"/>
        <v>54.666666666666664</v>
      </c>
      <c r="H6" s="9">
        <f t="shared" si="1"/>
        <v>16.399999999999999</v>
      </c>
      <c r="I6" s="28">
        <v>29</v>
      </c>
      <c r="J6" s="14">
        <f>I6*0.4</f>
        <v>11.600000000000001</v>
      </c>
      <c r="K6" s="9">
        <f>H6+J6</f>
        <v>28</v>
      </c>
      <c r="L6" s="32"/>
      <c r="M6" s="25" t="s">
        <v>16</v>
      </c>
    </row>
    <row r="7" spans="1:13" ht="30.75" customHeight="1">
      <c r="A7" s="7">
        <v>5</v>
      </c>
      <c r="B7" s="31" t="s">
        <v>77</v>
      </c>
      <c r="C7" s="38" t="s">
        <v>87</v>
      </c>
      <c r="D7" s="8" t="s">
        <v>95</v>
      </c>
      <c r="E7" s="8" t="s">
        <v>96</v>
      </c>
      <c r="F7" s="38">
        <v>186</v>
      </c>
      <c r="G7" s="10">
        <f t="shared" si="0"/>
        <v>62</v>
      </c>
      <c r="H7" s="9">
        <f t="shared" si="1"/>
        <v>18.599999999999998</v>
      </c>
      <c r="I7" s="28"/>
      <c r="J7" s="14"/>
      <c r="K7" s="9"/>
      <c r="L7" s="9"/>
      <c r="M7" s="34" t="s">
        <v>113</v>
      </c>
    </row>
    <row r="8" spans="1:13" ht="30.75" customHeight="1">
      <c r="A8" s="7">
        <v>6</v>
      </c>
      <c r="B8" s="31" t="s">
        <v>78</v>
      </c>
      <c r="C8" s="38" t="s">
        <v>88</v>
      </c>
      <c r="D8" s="8" t="s">
        <v>95</v>
      </c>
      <c r="E8" s="8" t="s">
        <v>96</v>
      </c>
      <c r="F8" s="38">
        <v>176.5</v>
      </c>
      <c r="G8" s="10">
        <f t="shared" si="0"/>
        <v>58.833333333333336</v>
      </c>
      <c r="H8" s="9">
        <f t="shared" si="1"/>
        <v>17.649999999999999</v>
      </c>
      <c r="I8" s="28"/>
      <c r="J8" s="14"/>
      <c r="K8" s="9"/>
      <c r="L8" s="32"/>
      <c r="M8" s="34" t="s">
        <v>113</v>
      </c>
    </row>
    <row r="9" spans="1:13" ht="30.75" customHeight="1">
      <c r="A9" s="7">
        <v>7</v>
      </c>
      <c r="B9" s="31" t="s">
        <v>80</v>
      </c>
      <c r="C9" s="38" t="s">
        <v>90</v>
      </c>
      <c r="D9" s="8" t="s">
        <v>95</v>
      </c>
      <c r="E9" s="8" t="s">
        <v>96</v>
      </c>
      <c r="F9" s="38">
        <v>176</v>
      </c>
      <c r="G9" s="10">
        <f t="shared" si="0"/>
        <v>58.666666666666664</v>
      </c>
      <c r="H9" s="9">
        <f t="shared" si="1"/>
        <v>17.599999999999998</v>
      </c>
      <c r="I9" s="28"/>
      <c r="J9" s="9"/>
      <c r="K9" s="9"/>
      <c r="L9" s="15"/>
      <c r="M9" s="34" t="s">
        <v>113</v>
      </c>
    </row>
    <row r="10" spans="1:13" ht="30.75" customHeight="1">
      <c r="A10" s="7">
        <v>8</v>
      </c>
      <c r="B10" s="31" t="s">
        <v>81</v>
      </c>
      <c r="C10" s="38" t="s">
        <v>91</v>
      </c>
      <c r="D10" s="8" t="s">
        <v>95</v>
      </c>
      <c r="E10" s="8" t="s">
        <v>96</v>
      </c>
      <c r="F10" s="38">
        <v>169.5</v>
      </c>
      <c r="G10" s="10">
        <f t="shared" si="0"/>
        <v>56.5</v>
      </c>
      <c r="H10" s="9">
        <f t="shared" si="1"/>
        <v>16.95</v>
      </c>
      <c r="I10" s="27"/>
      <c r="J10" s="9"/>
      <c r="K10" s="9"/>
      <c r="L10" s="9"/>
      <c r="M10" s="34" t="s">
        <v>113</v>
      </c>
    </row>
    <row r="11" spans="1:13" ht="30.75" customHeight="1">
      <c r="A11" s="7">
        <v>9</v>
      </c>
      <c r="B11" s="31" t="s">
        <v>83</v>
      </c>
      <c r="C11" s="38" t="s">
        <v>93</v>
      </c>
      <c r="D11" s="8" t="s">
        <v>95</v>
      </c>
      <c r="E11" s="8" t="s">
        <v>96</v>
      </c>
      <c r="F11" s="38">
        <v>163</v>
      </c>
      <c r="G11" s="10">
        <f t="shared" si="0"/>
        <v>54.333333333333336</v>
      </c>
      <c r="H11" s="9">
        <f t="shared" si="1"/>
        <v>16.3</v>
      </c>
      <c r="I11" s="28"/>
      <c r="J11" s="9"/>
      <c r="K11" s="9"/>
      <c r="L11" s="32"/>
      <c r="M11" s="34" t="s">
        <v>113</v>
      </c>
    </row>
    <row r="12" spans="1:13" ht="30.75" customHeight="1">
      <c r="A12" s="7">
        <v>10</v>
      </c>
      <c r="B12" s="31" t="s">
        <v>84</v>
      </c>
      <c r="C12" s="38" t="s">
        <v>94</v>
      </c>
      <c r="D12" s="8" t="s">
        <v>95</v>
      </c>
      <c r="E12" s="8" t="s">
        <v>96</v>
      </c>
      <c r="F12" s="38">
        <v>162</v>
      </c>
      <c r="G12" s="10">
        <f t="shared" si="0"/>
        <v>54</v>
      </c>
      <c r="H12" s="9">
        <f t="shared" si="1"/>
        <v>16.2</v>
      </c>
      <c r="I12" s="28"/>
      <c r="J12" s="9"/>
      <c r="K12" s="9"/>
      <c r="L12" s="9"/>
      <c r="M12" s="34" t="s">
        <v>113</v>
      </c>
    </row>
  </sheetData>
  <sortState ref="A3:M12">
    <sortCondition descending="1" ref="K3:K12"/>
  </sortState>
  <mergeCells count="1">
    <mergeCell ref="A1:M1"/>
  </mergeCells>
  <phoneticPr fontId="17" type="noConversion"/>
  <pageMargins left="0.70833333333333304" right="0.70833333333333304" top="0.74791666666666701" bottom="0.74791666666666701" header="0.31458333333333299" footer="0.31458333333333299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view="pageBreakPreview" zoomScaleNormal="100" zoomScaleSheetLayoutView="100" workbookViewId="0">
      <selection activeCell="K5" sqref="K5"/>
    </sheetView>
  </sheetViews>
  <sheetFormatPr defaultRowHeight="13.5"/>
  <cols>
    <col min="1" max="1" width="5.75" customWidth="1"/>
    <col min="2" max="2" width="8.375" customWidth="1"/>
    <col min="3" max="3" width="15.375" customWidth="1"/>
    <col min="4" max="4" width="24.875" customWidth="1"/>
    <col min="5" max="5" width="14.875" customWidth="1"/>
    <col min="7" max="7" width="11" customWidth="1"/>
    <col min="11" max="11" width="10" customWidth="1"/>
    <col min="12" max="12" width="10.25" customWidth="1"/>
    <col min="13" max="13" width="14.625" customWidth="1"/>
  </cols>
  <sheetData>
    <row r="1" spans="1:13" ht="41.25" customHeight="1">
      <c r="A1" s="45" t="s">
        <v>32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32.25" customHeight="1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11" t="s">
        <v>12</v>
      </c>
    </row>
    <row r="3" spans="1:13" ht="44.25" customHeight="1">
      <c r="A3" s="35">
        <v>1</v>
      </c>
      <c r="B3" s="31" t="s">
        <v>97</v>
      </c>
      <c r="C3" s="38" t="s">
        <v>104</v>
      </c>
      <c r="D3" s="9" t="s">
        <v>111</v>
      </c>
      <c r="E3" s="9" t="s">
        <v>112</v>
      </c>
      <c r="F3" s="38">
        <v>205</v>
      </c>
      <c r="G3" s="10">
        <f t="shared" ref="G3:G9" si="0">F3/3</f>
        <v>68.333333333333329</v>
      </c>
      <c r="H3" s="9">
        <f t="shared" ref="H3:H9" si="1">G3*0.3</f>
        <v>20.499999999999996</v>
      </c>
      <c r="I3" s="12">
        <v>75</v>
      </c>
      <c r="J3" s="9">
        <f t="shared" ref="J3:J9" si="2">I3*0.4</f>
        <v>30</v>
      </c>
      <c r="K3" s="9">
        <f t="shared" ref="K3:K9" si="3">H3+J3</f>
        <v>50.5</v>
      </c>
      <c r="L3" s="9">
        <v>1</v>
      </c>
      <c r="M3" s="9" t="s">
        <v>13</v>
      </c>
    </row>
    <row r="4" spans="1:13" ht="44.25" customHeight="1">
      <c r="A4" s="35">
        <v>2</v>
      </c>
      <c r="B4" s="31" t="s">
        <v>98</v>
      </c>
      <c r="C4" s="38" t="s">
        <v>105</v>
      </c>
      <c r="D4" s="9" t="s">
        <v>111</v>
      </c>
      <c r="E4" s="9" t="s">
        <v>112</v>
      </c>
      <c r="F4" s="38">
        <v>195.5</v>
      </c>
      <c r="G4" s="10">
        <f t="shared" si="0"/>
        <v>65.166666666666671</v>
      </c>
      <c r="H4" s="9">
        <f t="shared" si="1"/>
        <v>19.55</v>
      </c>
      <c r="I4" s="12">
        <v>67</v>
      </c>
      <c r="J4" s="9">
        <f t="shared" si="2"/>
        <v>26.8</v>
      </c>
      <c r="K4" s="9">
        <f t="shared" si="3"/>
        <v>46.35</v>
      </c>
      <c r="L4" s="9">
        <v>2</v>
      </c>
      <c r="M4" s="9" t="s">
        <v>14</v>
      </c>
    </row>
    <row r="5" spans="1:13" ht="44.25" customHeight="1">
      <c r="A5" s="35">
        <v>3</v>
      </c>
      <c r="B5" s="31" t="s">
        <v>99</v>
      </c>
      <c r="C5" s="38" t="s">
        <v>106</v>
      </c>
      <c r="D5" s="9" t="s">
        <v>111</v>
      </c>
      <c r="E5" s="9" t="s">
        <v>112</v>
      </c>
      <c r="F5" s="38">
        <v>190</v>
      </c>
      <c r="G5" s="10">
        <f t="shared" si="0"/>
        <v>63.333333333333336</v>
      </c>
      <c r="H5" s="9">
        <f t="shared" si="1"/>
        <v>19</v>
      </c>
      <c r="I5" s="13">
        <v>68</v>
      </c>
      <c r="J5" s="9">
        <f t="shared" si="2"/>
        <v>27.200000000000003</v>
      </c>
      <c r="K5" s="9">
        <f t="shared" si="3"/>
        <v>46.2</v>
      </c>
      <c r="L5" s="9">
        <v>3</v>
      </c>
      <c r="M5" s="9" t="s">
        <v>15</v>
      </c>
    </row>
    <row r="6" spans="1:13" ht="44.25" customHeight="1">
      <c r="A6" s="35">
        <v>4</v>
      </c>
      <c r="B6" s="31" t="s">
        <v>100</v>
      </c>
      <c r="C6" s="38" t="s">
        <v>107</v>
      </c>
      <c r="D6" s="9" t="s">
        <v>111</v>
      </c>
      <c r="E6" s="9" t="s">
        <v>112</v>
      </c>
      <c r="F6" s="38">
        <v>171.5</v>
      </c>
      <c r="G6" s="10">
        <f t="shared" si="0"/>
        <v>57.166666666666664</v>
      </c>
      <c r="H6" s="9">
        <f t="shared" si="1"/>
        <v>17.149999999999999</v>
      </c>
      <c r="I6" s="12">
        <v>65</v>
      </c>
      <c r="J6" s="9">
        <f t="shared" si="2"/>
        <v>26</v>
      </c>
      <c r="K6" s="9">
        <f t="shared" si="3"/>
        <v>43.15</v>
      </c>
      <c r="L6" s="9">
        <v>4</v>
      </c>
      <c r="M6" s="9" t="s">
        <v>13</v>
      </c>
    </row>
    <row r="7" spans="1:13" ht="44.25" customHeight="1">
      <c r="A7" s="35">
        <v>5</v>
      </c>
      <c r="B7" s="31" t="s">
        <v>101</v>
      </c>
      <c r="C7" s="38" t="s">
        <v>108</v>
      </c>
      <c r="D7" s="9" t="s">
        <v>111</v>
      </c>
      <c r="E7" s="9" t="s">
        <v>112</v>
      </c>
      <c r="F7" s="38">
        <v>163.5</v>
      </c>
      <c r="G7" s="10">
        <f t="shared" si="0"/>
        <v>54.5</v>
      </c>
      <c r="H7" s="9">
        <f t="shared" si="1"/>
        <v>16.349999999999998</v>
      </c>
      <c r="I7" s="12">
        <v>67</v>
      </c>
      <c r="J7" s="9">
        <f t="shared" si="2"/>
        <v>26.8</v>
      </c>
      <c r="K7" s="9">
        <f t="shared" si="3"/>
        <v>43.15</v>
      </c>
      <c r="L7" s="9">
        <v>5</v>
      </c>
      <c r="M7" s="9" t="s">
        <v>13</v>
      </c>
    </row>
    <row r="8" spans="1:13" ht="44.25" customHeight="1">
      <c r="A8" s="35">
        <v>6</v>
      </c>
      <c r="B8" s="31" t="s">
        <v>102</v>
      </c>
      <c r="C8" s="38" t="s">
        <v>109</v>
      </c>
      <c r="D8" s="9" t="s">
        <v>111</v>
      </c>
      <c r="E8" s="9" t="s">
        <v>112</v>
      </c>
      <c r="F8" s="38">
        <v>159.5</v>
      </c>
      <c r="G8" s="10">
        <f t="shared" si="0"/>
        <v>53.166666666666664</v>
      </c>
      <c r="H8" s="9">
        <f t="shared" si="1"/>
        <v>15.95</v>
      </c>
      <c r="I8" s="12">
        <v>54</v>
      </c>
      <c r="J8" s="9">
        <f t="shared" si="2"/>
        <v>21.6</v>
      </c>
      <c r="K8" s="9">
        <f t="shared" si="3"/>
        <v>37.549999999999997</v>
      </c>
      <c r="L8" s="9"/>
      <c r="M8" s="36" t="s">
        <v>16</v>
      </c>
    </row>
    <row r="9" spans="1:13" ht="44.25" customHeight="1">
      <c r="A9" s="35">
        <v>7</v>
      </c>
      <c r="B9" s="31" t="s">
        <v>103</v>
      </c>
      <c r="C9" s="38" t="s">
        <v>110</v>
      </c>
      <c r="D9" s="9" t="s">
        <v>111</v>
      </c>
      <c r="E9" s="9" t="s">
        <v>112</v>
      </c>
      <c r="F9" s="38">
        <v>137.5</v>
      </c>
      <c r="G9" s="10">
        <f t="shared" si="0"/>
        <v>45.833333333333336</v>
      </c>
      <c r="H9" s="9">
        <f t="shared" si="1"/>
        <v>13.75</v>
      </c>
      <c r="I9" s="12">
        <v>50</v>
      </c>
      <c r="J9" s="9">
        <f t="shared" si="2"/>
        <v>20</v>
      </c>
      <c r="K9" s="9">
        <f t="shared" si="3"/>
        <v>33.75</v>
      </c>
      <c r="L9" s="9"/>
      <c r="M9" s="36" t="s">
        <v>16</v>
      </c>
    </row>
  </sheetData>
  <sortState ref="A3:M9">
    <sortCondition descending="1" ref="K3:K9"/>
  </sortState>
  <mergeCells count="1">
    <mergeCell ref="A1:M1"/>
  </mergeCells>
  <phoneticPr fontId="17" type="noConversion"/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01</vt:lpstr>
      <vt:lpstr>02</vt:lpstr>
      <vt:lpstr>03</vt:lpstr>
      <vt:lpstr>04</vt:lpstr>
      <vt:lpstr>'03'!Print_Titles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2023-07-21T09:39:44Z</cp:lastPrinted>
  <dcterms:created xsi:type="dcterms:W3CDTF">2020-01-02T03:00:00Z</dcterms:created>
  <dcterms:modified xsi:type="dcterms:W3CDTF">2023-07-24T09:05:22Z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7131F66E0569497694FC00828A8BB10A</vt:lpwstr>
  </property>
</Properties>
</file>