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附件1" sheetId="1" r:id="rId1"/>
  </sheets>
  <calcPr calcId="124519"/>
</workbook>
</file>

<file path=xl/calcChain.xml><?xml version="1.0" encoding="utf-8"?>
<calcChain xmlns="http://schemas.openxmlformats.org/spreadsheetml/2006/main">
  <c r="M7" i="1"/>
  <c r="M6"/>
  <c r="M13"/>
  <c r="M12"/>
  <c r="G6"/>
  <c r="H6"/>
  <c r="G7"/>
  <c r="H7"/>
  <c r="G13"/>
  <c r="H13"/>
  <c r="J13"/>
  <c r="G12"/>
  <c r="H12"/>
  <c r="J12"/>
  <c r="N12" l="1"/>
  <c r="N13"/>
  <c r="K12"/>
  <c r="K13"/>
</calcChain>
</file>

<file path=xl/sharedStrings.xml><?xml version="1.0" encoding="utf-8"?>
<sst xmlns="http://schemas.openxmlformats.org/spreadsheetml/2006/main" count="88" uniqueCount="50">
  <si>
    <t>序号</t>
  </si>
  <si>
    <t>姓名</t>
  </si>
  <si>
    <t>准考证号</t>
  </si>
  <si>
    <t>单位</t>
  </si>
  <si>
    <t>报考岗位及代码</t>
  </si>
  <si>
    <t>笔试成绩</t>
  </si>
  <si>
    <t>笔试成绩（百分制）</t>
  </si>
  <si>
    <t>笔试成绩60%</t>
  </si>
  <si>
    <t>贵阳市城市管理信息中心</t>
  </si>
  <si>
    <t>01管理岗位</t>
  </si>
  <si>
    <t>是</t>
  </si>
  <si>
    <t>孔松林</t>
  </si>
  <si>
    <t>1152010300426</t>
  </si>
  <si>
    <t>熊江</t>
  </si>
  <si>
    <t>1152010302530</t>
  </si>
  <si>
    <t>02管理岗位</t>
  </si>
  <si>
    <t>笔试成绩30%</t>
  </si>
  <si>
    <t>专业测试成绩</t>
  </si>
  <si>
    <t>专业测试成绩40%</t>
  </si>
  <si>
    <t>笔试、专业测试成绩</t>
  </si>
  <si>
    <t>王灿</t>
  </si>
  <si>
    <t>1152010300229</t>
  </si>
  <si>
    <t>03专业技术岗位</t>
  </si>
  <si>
    <t>1</t>
  </si>
  <si>
    <t>代永庭</t>
  </si>
  <si>
    <t>1152010301024</t>
  </si>
  <si>
    <t>2</t>
  </si>
  <si>
    <t>杨欣怡</t>
  </si>
  <si>
    <t>1152012301711</t>
  </si>
  <si>
    <t>贵阳市市政工程服务中心</t>
  </si>
  <si>
    <t>冉雨灵</t>
  </si>
  <si>
    <t>1152012300925</t>
  </si>
  <si>
    <t>曹凯</t>
  </si>
  <si>
    <t>1152012300603</t>
  </si>
  <si>
    <t>冉亚南</t>
  </si>
  <si>
    <t>1152012300713</t>
  </si>
  <si>
    <t>面试成绩</t>
  </si>
  <si>
    <t>2</t>
    <phoneticPr fontId="4" type="noConversion"/>
  </si>
  <si>
    <t>面试成绩40%</t>
  </si>
  <si>
    <t>笔试、面试成绩</t>
  </si>
  <si>
    <t>面试成绩30%</t>
  </si>
  <si>
    <t>笔试、专业测试、面试成绩</t>
  </si>
  <si>
    <t>是</t>
    <phoneticPr fontId="4" type="noConversion"/>
  </si>
  <si>
    <t>贵阳市综合行政执法局2023年公开招聘局属事业单位工作人员体检合格暨进入考核环节人员名单（第二批）</t>
    <phoneticPr fontId="4" type="noConversion"/>
  </si>
  <si>
    <t>体检情况</t>
    <phoneticPr fontId="4" type="noConversion"/>
  </si>
  <si>
    <t>合格</t>
    <phoneticPr fontId="4" type="noConversion"/>
  </si>
  <si>
    <t>否</t>
    <phoneticPr fontId="4" type="noConversion"/>
  </si>
  <si>
    <t>自愿放弃</t>
    <phoneticPr fontId="4" type="noConversion"/>
  </si>
  <si>
    <t>是否进入考核环节</t>
    <phoneticPr fontId="4" type="noConversion"/>
  </si>
  <si>
    <t>综合排名</t>
    <phoneticPr fontId="4" type="noConversion"/>
  </si>
</sst>
</file>

<file path=xl/styles.xml><?xml version="1.0" encoding="utf-8"?>
<styleSheet xmlns="http://schemas.openxmlformats.org/spreadsheetml/2006/main">
  <numFmts count="2">
    <numFmt numFmtId="176" formatCode="0.00_);[Red]\(0.00\)"/>
    <numFmt numFmtId="177" formatCode="0.00_ "/>
  </numFmts>
  <fonts count="17">
    <font>
      <sz val="12"/>
      <color theme="1"/>
      <name val="等线"/>
      <charset val="134"/>
      <scheme val="minor"/>
    </font>
    <font>
      <sz val="11"/>
      <name val="宋体"/>
      <family val="3"/>
      <charset val="134"/>
    </font>
    <font>
      <sz val="12"/>
      <name val="等线"/>
      <charset val="134"/>
      <scheme val="minor"/>
    </font>
    <font>
      <b/>
      <sz val="11"/>
      <name val="宋体"/>
      <family val="3"/>
      <charset val="134"/>
    </font>
    <font>
      <sz val="9"/>
      <name val="等线"/>
      <charset val="134"/>
      <scheme val="minor"/>
    </font>
    <font>
      <sz val="11"/>
      <color theme="1"/>
      <name val="宋体"/>
      <family val="3"/>
      <charset val="134"/>
    </font>
    <font>
      <b/>
      <sz val="11"/>
      <color rgb="FFFF0000"/>
      <name val="宋体"/>
      <family val="3"/>
      <charset val="134"/>
    </font>
    <font>
      <b/>
      <sz val="9"/>
      <color theme="1"/>
      <name val="宋体"/>
      <family val="3"/>
      <charset val="134"/>
    </font>
    <font>
      <b/>
      <sz val="11"/>
      <color theme="1"/>
      <name val="宋体"/>
      <family val="3"/>
      <charset val="134"/>
    </font>
    <font>
      <b/>
      <sz val="10"/>
      <color theme="1"/>
      <name val="宋体"/>
      <family val="3"/>
      <charset val="134"/>
    </font>
    <font>
      <b/>
      <sz val="10"/>
      <color rgb="FFFF0000"/>
      <name val="宋体"/>
      <family val="3"/>
      <charset val="134"/>
    </font>
    <font>
      <sz val="11"/>
      <color rgb="FFFF0000"/>
      <name val="等线"/>
      <family val="3"/>
      <charset val="134"/>
      <scheme val="minor"/>
    </font>
    <font>
      <sz val="11"/>
      <color rgb="FFFF0000"/>
      <name val="宋体"/>
      <family val="3"/>
      <charset val="134"/>
    </font>
    <font>
      <sz val="11"/>
      <name val="等线"/>
      <family val="3"/>
      <charset val="134"/>
      <scheme val="minor"/>
    </font>
    <font>
      <sz val="12"/>
      <color rgb="FFFF0000"/>
      <name val="等线"/>
      <charset val="134"/>
      <scheme val="minor"/>
    </font>
    <font>
      <b/>
      <sz val="10"/>
      <name val="宋体"/>
      <family val="3"/>
      <charset val="134"/>
    </font>
    <font>
      <sz val="18"/>
      <color theme="1"/>
      <name val="方正小标宋_GBK"/>
      <family val="4"/>
      <charset val="134"/>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lignment vertical="center"/>
    </xf>
    <xf numFmtId="177" fontId="1" fillId="0" borderId="1"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177"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1" fillId="0" borderId="1" xfId="0" quotePrefix="1" applyFont="1" applyFill="1" applyBorder="1" applyAlignment="1">
      <alignment horizontal="center" vertical="center"/>
    </xf>
    <xf numFmtId="176" fontId="1"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9" fillId="0" borderId="1" xfId="0" applyFont="1" applyFill="1" applyBorder="1" applyAlignment="1">
      <alignment horizontal="center" vertical="center" wrapText="1"/>
    </xf>
    <xf numFmtId="177" fontId="0" fillId="0" borderId="1" xfId="0" applyNumberFormat="1" applyBorder="1" applyAlignment="1">
      <alignment horizontal="center" vertical="center"/>
    </xf>
    <xf numFmtId="0" fontId="10" fillId="0" borderId="1" xfId="0" applyFont="1" applyFill="1" applyBorder="1" applyAlignment="1">
      <alignment horizontal="center" vertical="center" wrapText="1"/>
    </xf>
    <xf numFmtId="177" fontId="11"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77" fontId="12" fillId="0" borderId="1" xfId="0" applyNumberFormat="1" applyFont="1" applyBorder="1" applyAlignment="1">
      <alignment horizontal="center" vertical="center"/>
    </xf>
    <xf numFmtId="0" fontId="13" fillId="0" borderId="1" xfId="0" applyFont="1" applyFill="1" applyBorder="1" applyAlignment="1">
      <alignment horizontal="center" vertical="center"/>
    </xf>
    <xf numFmtId="0" fontId="11" fillId="0" borderId="1" xfId="0" applyNumberFormat="1" applyFont="1" applyBorder="1" applyAlignment="1">
      <alignment horizontal="center" vertical="center"/>
    </xf>
    <xf numFmtId="0" fontId="2" fillId="0" borderId="0" xfId="0" applyFont="1" applyBorder="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0" xfId="0" applyFont="1" applyFill="1" applyBorder="1" applyAlignment="1">
      <alignment vertical="center"/>
    </xf>
    <xf numFmtId="177" fontId="12" fillId="0" borderId="1" xfId="0" applyNumberFormat="1" applyFont="1" applyFill="1" applyBorder="1" applyAlignment="1">
      <alignment horizontal="center" vertical="center"/>
    </xf>
    <xf numFmtId="177" fontId="14" fillId="0" borderId="1" xfId="0" applyNumberFormat="1" applyFont="1" applyBorder="1" applyAlignment="1">
      <alignment horizontal="center" vertical="center"/>
    </xf>
    <xf numFmtId="0" fontId="8"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6" fillId="0" borderId="0"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R13"/>
  <sheetViews>
    <sheetView tabSelected="1" workbookViewId="0">
      <selection activeCell="O8" sqref="O8"/>
    </sheetView>
  </sheetViews>
  <sheetFormatPr defaultColWidth="9" defaultRowHeight="13.5" customHeight="1"/>
  <cols>
    <col min="1" max="1" width="4.125" style="1" customWidth="1"/>
    <col min="2" max="2" width="9" style="2" customWidth="1"/>
    <col min="3" max="3" width="14.625" style="1" customWidth="1"/>
    <col min="4" max="4" width="21.5" style="3" customWidth="1"/>
    <col min="5" max="5" width="13.875" style="1" customWidth="1"/>
    <col min="6" max="6" width="7.875" style="1" customWidth="1"/>
    <col min="7" max="7" width="8.5" style="1" customWidth="1"/>
    <col min="8" max="8" width="7.375" style="4" customWidth="1"/>
    <col min="9" max="9" width="7.875" style="1" customWidth="1"/>
    <col min="10" max="10" width="7.75" style="4" customWidth="1"/>
    <col min="11" max="11" width="8" style="1" customWidth="1"/>
    <col min="12" max="12" width="7.25" style="1" customWidth="1"/>
    <col min="13" max="13" width="6.75" style="1" customWidth="1"/>
    <col min="14" max="14" width="7.25" style="1" customWidth="1"/>
    <col min="15" max="16" width="5.625" style="1" customWidth="1"/>
    <col min="17" max="17" width="6.5" style="1" customWidth="1"/>
    <col min="18" max="16384" width="9" style="2"/>
  </cols>
  <sheetData>
    <row r="1" spans="1:18" ht="41.1" customHeight="1">
      <c r="A1" s="44" t="s">
        <v>43</v>
      </c>
      <c r="B1" s="44"/>
      <c r="C1" s="44"/>
      <c r="D1" s="44"/>
      <c r="E1" s="44"/>
      <c r="F1" s="44"/>
      <c r="G1" s="44"/>
      <c r="H1" s="44"/>
      <c r="I1" s="44"/>
      <c r="J1" s="44"/>
      <c r="K1" s="44"/>
      <c r="L1" s="44"/>
      <c r="M1" s="44"/>
      <c r="N1" s="44"/>
      <c r="O1" s="44"/>
      <c r="P1" s="44"/>
      <c r="Q1" s="44"/>
    </row>
    <row r="2" spans="1:18" ht="37.15" customHeight="1">
      <c r="A2" s="13" t="s">
        <v>0</v>
      </c>
      <c r="B2" s="13" t="s">
        <v>1</v>
      </c>
      <c r="C2" s="13" t="s">
        <v>2</v>
      </c>
      <c r="D2" s="13" t="s">
        <v>3</v>
      </c>
      <c r="E2" s="13" t="s">
        <v>4</v>
      </c>
      <c r="F2" s="13" t="s">
        <v>5</v>
      </c>
      <c r="G2" s="37" t="s">
        <v>6</v>
      </c>
      <c r="H2" s="25" t="s">
        <v>7</v>
      </c>
      <c r="I2" s="35"/>
      <c r="J2" s="23"/>
      <c r="K2" s="21"/>
      <c r="L2" s="35" t="s">
        <v>36</v>
      </c>
      <c r="M2" s="23" t="s">
        <v>38</v>
      </c>
      <c r="N2" s="21" t="s">
        <v>39</v>
      </c>
      <c r="O2" s="37" t="s">
        <v>49</v>
      </c>
      <c r="P2" s="37" t="s">
        <v>44</v>
      </c>
      <c r="Q2" s="38" t="s">
        <v>48</v>
      </c>
    </row>
    <row r="3" spans="1:18" ht="36.75" customHeight="1">
      <c r="A3" s="6">
        <v>1</v>
      </c>
      <c r="B3" s="6" t="s">
        <v>27</v>
      </c>
      <c r="C3" s="6" t="s">
        <v>28</v>
      </c>
      <c r="D3" s="6" t="s">
        <v>29</v>
      </c>
      <c r="E3" s="6" t="s">
        <v>9</v>
      </c>
      <c r="F3" s="7">
        <v>193</v>
      </c>
      <c r="G3" s="7">
        <v>64.3333333333333</v>
      </c>
      <c r="H3" s="26">
        <v>38.6</v>
      </c>
      <c r="I3" s="7"/>
      <c r="J3" s="26"/>
      <c r="K3" s="7"/>
      <c r="L3" s="7">
        <v>86.4</v>
      </c>
      <c r="M3" s="26">
        <v>34.56</v>
      </c>
      <c r="N3" s="7">
        <v>73.16</v>
      </c>
      <c r="O3" s="8" t="s">
        <v>23</v>
      </c>
      <c r="P3" s="8" t="s">
        <v>45</v>
      </c>
      <c r="Q3" s="19" t="s">
        <v>10</v>
      </c>
    </row>
    <row r="4" spans="1:18" ht="36.75" customHeight="1">
      <c r="A4" s="6">
        <v>2</v>
      </c>
      <c r="B4" s="6" t="s">
        <v>30</v>
      </c>
      <c r="C4" s="6" t="s">
        <v>31</v>
      </c>
      <c r="D4" s="6" t="s">
        <v>29</v>
      </c>
      <c r="E4" s="6" t="s">
        <v>15</v>
      </c>
      <c r="F4" s="7">
        <v>195.5</v>
      </c>
      <c r="G4" s="7">
        <v>65.1666666666667</v>
      </c>
      <c r="H4" s="26">
        <v>39.1</v>
      </c>
      <c r="I4" s="7"/>
      <c r="J4" s="26"/>
      <c r="K4" s="7"/>
      <c r="L4" s="7">
        <v>84.2</v>
      </c>
      <c r="M4" s="26">
        <v>33.68</v>
      </c>
      <c r="N4" s="7">
        <v>72.78</v>
      </c>
      <c r="O4" s="8" t="s">
        <v>23</v>
      </c>
      <c r="P4" s="8" t="s">
        <v>45</v>
      </c>
      <c r="Q4" s="19" t="s">
        <v>10</v>
      </c>
    </row>
    <row r="5" spans="1:18" ht="9.75" customHeight="1">
      <c r="A5" s="30"/>
      <c r="B5" s="31"/>
      <c r="C5" s="31"/>
      <c r="D5" s="31"/>
      <c r="E5" s="31"/>
      <c r="F5" s="40"/>
      <c r="G5" s="40"/>
      <c r="H5" s="40"/>
      <c r="I5" s="40"/>
      <c r="J5" s="40"/>
      <c r="K5" s="40"/>
      <c r="L5" s="40"/>
      <c r="M5" s="43"/>
      <c r="N5" s="43"/>
      <c r="O5" s="32"/>
      <c r="P5" s="32"/>
      <c r="Q5" s="32"/>
      <c r="R5" s="29"/>
    </row>
    <row r="6" spans="1:18" ht="36.75" customHeight="1">
      <c r="A6" s="9">
        <v>1</v>
      </c>
      <c r="B6" s="9" t="s">
        <v>11</v>
      </c>
      <c r="C6" s="10" t="s">
        <v>12</v>
      </c>
      <c r="D6" s="9" t="s">
        <v>8</v>
      </c>
      <c r="E6" s="9" t="s">
        <v>9</v>
      </c>
      <c r="F6" s="7">
        <v>198.5</v>
      </c>
      <c r="G6" s="11">
        <f>F6/3</f>
        <v>66.166666666666671</v>
      </c>
      <c r="H6" s="26">
        <f>F6/3*0.6</f>
        <v>39.700000000000003</v>
      </c>
      <c r="I6" s="22"/>
      <c r="J6" s="24"/>
      <c r="K6" s="27"/>
      <c r="L6" s="22">
        <v>82.8</v>
      </c>
      <c r="M6" s="24">
        <f t="shared" ref="M6:M7" si="0">L6*0.4</f>
        <v>33.119999999999997</v>
      </c>
      <c r="N6" s="27">
        <v>72.819999999999993</v>
      </c>
      <c r="O6" s="8" t="s">
        <v>23</v>
      </c>
      <c r="P6" s="8" t="s">
        <v>45</v>
      </c>
      <c r="Q6" s="19" t="s">
        <v>10</v>
      </c>
    </row>
    <row r="7" spans="1:18" ht="36.75" customHeight="1">
      <c r="A7" s="9">
        <v>2</v>
      </c>
      <c r="B7" s="9" t="s">
        <v>13</v>
      </c>
      <c r="C7" s="10" t="s">
        <v>14</v>
      </c>
      <c r="D7" s="9" t="s">
        <v>8</v>
      </c>
      <c r="E7" s="9" t="s">
        <v>15</v>
      </c>
      <c r="F7" s="7">
        <v>208.5</v>
      </c>
      <c r="G7" s="11">
        <f t="shared" ref="G7" si="1">F7/3</f>
        <v>69.5</v>
      </c>
      <c r="H7" s="26">
        <f t="shared" ref="H7" si="2">F7/3*0.6</f>
        <v>41.699999999999996</v>
      </c>
      <c r="I7" s="22"/>
      <c r="J7" s="24"/>
      <c r="K7" s="27"/>
      <c r="L7" s="22">
        <v>85.2</v>
      </c>
      <c r="M7" s="24">
        <f t="shared" si="0"/>
        <v>34.080000000000005</v>
      </c>
      <c r="N7" s="27">
        <v>75.78</v>
      </c>
      <c r="O7" s="8" t="s">
        <v>23</v>
      </c>
      <c r="P7" s="8" t="s">
        <v>45</v>
      </c>
      <c r="Q7" s="19" t="s">
        <v>10</v>
      </c>
    </row>
    <row r="8" spans="1:18" ht="37.5" customHeight="1">
      <c r="A8" s="13" t="s">
        <v>0</v>
      </c>
      <c r="B8" s="13" t="s">
        <v>1</v>
      </c>
      <c r="C8" s="13" t="s">
        <v>2</v>
      </c>
      <c r="D8" s="13" t="s">
        <v>3</v>
      </c>
      <c r="E8" s="13" t="s">
        <v>4</v>
      </c>
      <c r="F8" s="14" t="s">
        <v>5</v>
      </c>
      <c r="G8" s="39" t="s">
        <v>6</v>
      </c>
      <c r="H8" s="15" t="s">
        <v>16</v>
      </c>
      <c r="I8" s="21" t="s">
        <v>17</v>
      </c>
      <c r="J8" s="36" t="s">
        <v>18</v>
      </c>
      <c r="K8" s="36" t="s">
        <v>19</v>
      </c>
      <c r="L8" s="35" t="s">
        <v>36</v>
      </c>
      <c r="M8" s="23" t="s">
        <v>40</v>
      </c>
      <c r="N8" s="12" t="s">
        <v>41</v>
      </c>
      <c r="O8" s="37" t="s">
        <v>49</v>
      </c>
      <c r="P8" s="37" t="s">
        <v>44</v>
      </c>
      <c r="Q8" s="38" t="s">
        <v>48</v>
      </c>
    </row>
    <row r="9" spans="1:18" ht="36.75" customHeight="1">
      <c r="A9" s="6">
        <v>1</v>
      </c>
      <c r="B9" s="6" t="s">
        <v>32</v>
      </c>
      <c r="C9" s="6" t="s">
        <v>33</v>
      </c>
      <c r="D9" s="6" t="s">
        <v>29</v>
      </c>
      <c r="E9" s="6" t="s">
        <v>22</v>
      </c>
      <c r="F9" s="7">
        <v>192.5</v>
      </c>
      <c r="G9" s="7">
        <v>64.1666666666667</v>
      </c>
      <c r="H9" s="26">
        <v>19.25</v>
      </c>
      <c r="I9" s="7">
        <v>77</v>
      </c>
      <c r="J9" s="26">
        <v>30.8</v>
      </c>
      <c r="K9" s="7">
        <v>50.05</v>
      </c>
      <c r="L9" s="22">
        <v>80.400000000000006</v>
      </c>
      <c r="M9" s="28">
        <v>24.12</v>
      </c>
      <c r="N9" s="22">
        <v>74.17</v>
      </c>
      <c r="O9" s="8" t="s">
        <v>23</v>
      </c>
      <c r="P9" s="8" t="s">
        <v>45</v>
      </c>
      <c r="Q9" s="19" t="s">
        <v>10</v>
      </c>
    </row>
    <row r="10" spans="1:18" ht="36.75" customHeight="1">
      <c r="A10" s="6">
        <v>2</v>
      </c>
      <c r="B10" s="6" t="s">
        <v>34</v>
      </c>
      <c r="C10" s="6" t="s">
        <v>35</v>
      </c>
      <c r="D10" s="6" t="s">
        <v>29</v>
      </c>
      <c r="E10" s="6" t="s">
        <v>22</v>
      </c>
      <c r="F10" s="7">
        <v>144</v>
      </c>
      <c r="G10" s="7">
        <v>48</v>
      </c>
      <c r="H10" s="26">
        <v>14.4</v>
      </c>
      <c r="I10" s="7">
        <v>84</v>
      </c>
      <c r="J10" s="26">
        <v>33.6</v>
      </c>
      <c r="K10" s="7">
        <v>48</v>
      </c>
      <c r="L10" s="22">
        <v>82.2</v>
      </c>
      <c r="M10" s="28">
        <v>24.66</v>
      </c>
      <c r="N10" s="22">
        <v>72.66</v>
      </c>
      <c r="O10" s="8" t="s">
        <v>26</v>
      </c>
      <c r="P10" s="41" t="s">
        <v>47</v>
      </c>
      <c r="Q10" s="19" t="s">
        <v>46</v>
      </c>
    </row>
    <row r="11" spans="1:18" ht="10.5" customHeight="1">
      <c r="A11" s="42"/>
      <c r="B11" s="43"/>
      <c r="C11" s="43"/>
      <c r="D11" s="43"/>
      <c r="E11" s="43"/>
      <c r="F11" s="43"/>
      <c r="G11" s="43"/>
      <c r="H11" s="43"/>
      <c r="I11" s="43"/>
      <c r="J11" s="43"/>
      <c r="K11" s="43"/>
      <c r="L11" s="43"/>
      <c r="M11" s="43"/>
      <c r="N11" s="43"/>
      <c r="O11" s="43"/>
      <c r="P11" s="43"/>
      <c r="Q11" s="43"/>
    </row>
    <row r="12" spans="1:18" ht="36.75" customHeight="1">
      <c r="A12" s="9">
        <v>1</v>
      </c>
      <c r="B12" s="16" t="s">
        <v>24</v>
      </c>
      <c r="C12" s="16" t="s">
        <v>25</v>
      </c>
      <c r="D12" s="9" t="s">
        <v>8</v>
      </c>
      <c r="E12" s="9" t="s">
        <v>22</v>
      </c>
      <c r="F12" s="5">
        <v>204</v>
      </c>
      <c r="G12" s="17">
        <f>F12/3</f>
        <v>68</v>
      </c>
      <c r="H12" s="33">
        <f>F12/3*0.3</f>
        <v>20.399999999999999</v>
      </c>
      <c r="I12" s="5">
        <v>66.5</v>
      </c>
      <c r="J12" s="33">
        <f>I12*0.4</f>
        <v>26.6</v>
      </c>
      <c r="K12" s="5">
        <f>H12+J12</f>
        <v>47</v>
      </c>
      <c r="L12" s="22">
        <v>80.8</v>
      </c>
      <c r="M12" s="34">
        <f t="shared" ref="M12:M13" si="3">L12*0.3</f>
        <v>24.24</v>
      </c>
      <c r="N12" s="22">
        <f t="shared" ref="N12:N13" si="4">H12+J12+M12</f>
        <v>71.239999999999995</v>
      </c>
      <c r="O12" s="18" t="s">
        <v>23</v>
      </c>
      <c r="P12" s="8" t="s">
        <v>45</v>
      </c>
      <c r="Q12" s="20" t="s">
        <v>10</v>
      </c>
    </row>
    <row r="13" spans="1:18" ht="36.75" customHeight="1">
      <c r="A13" s="9">
        <v>2</v>
      </c>
      <c r="B13" s="16" t="s">
        <v>20</v>
      </c>
      <c r="C13" s="16" t="s">
        <v>21</v>
      </c>
      <c r="D13" s="9" t="s">
        <v>8</v>
      </c>
      <c r="E13" s="9" t="s">
        <v>22</v>
      </c>
      <c r="F13" s="5">
        <v>193</v>
      </c>
      <c r="G13" s="17">
        <f>F13/3</f>
        <v>64.333333333333329</v>
      </c>
      <c r="H13" s="33">
        <f>F13/3*0.3</f>
        <v>19.299999999999997</v>
      </c>
      <c r="I13" s="5">
        <v>71.5</v>
      </c>
      <c r="J13" s="33">
        <f>I13*0.4</f>
        <v>28.6</v>
      </c>
      <c r="K13" s="5">
        <f>H13+J13</f>
        <v>47.9</v>
      </c>
      <c r="L13" s="22">
        <v>77</v>
      </c>
      <c r="M13" s="34">
        <f t="shared" si="3"/>
        <v>23.099999999999998</v>
      </c>
      <c r="N13" s="22">
        <f t="shared" si="4"/>
        <v>71</v>
      </c>
      <c r="O13" s="18" t="s">
        <v>37</v>
      </c>
      <c r="P13" s="8" t="s">
        <v>45</v>
      </c>
      <c r="Q13" s="20" t="s">
        <v>42</v>
      </c>
    </row>
  </sheetData>
  <mergeCells count="3">
    <mergeCell ref="A11:Q11"/>
    <mergeCell ref="M5:N5"/>
    <mergeCell ref="A1:Q1"/>
  </mergeCells>
  <phoneticPr fontId="4" type="noConversion"/>
  <printOptions horizontalCentered="1"/>
  <pageMargins left="0.16" right="0.16" top="0.31458333333333299" bottom="7.8472222222222193E-2" header="0.29861111111111099" footer="0.118055555555556"/>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DingTalk</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asus</cp:lastModifiedBy>
  <cp:lastPrinted>2023-07-03T07:56:13Z</cp:lastPrinted>
  <dcterms:created xsi:type="dcterms:W3CDTF">2006-09-16T00:00:00Z</dcterms:created>
  <dcterms:modified xsi:type="dcterms:W3CDTF">2023-07-19T03:18:20Z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D61E426E6E17456E99596D6FF66CC7EF_13</vt:lpwstr>
  </property>
  <property fmtid="{D5CDD505-2E9C-101B-9397-08002B2CF9AE}" pid="3" name="KSOProductBuildVer">
    <vt:lpwstr>2052-11.1.0.14309</vt:lpwstr>
  </property>
</Properties>
</file>