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附件1" sheetId="1" r:id="rId1"/>
  </sheets>
  <calcPr calcId="124519"/>
</workbook>
</file>

<file path=xl/calcChain.xml><?xml version="1.0" encoding="utf-8"?>
<calcChain xmlns="http://schemas.openxmlformats.org/spreadsheetml/2006/main">
  <c r="K14" i="1"/>
  <c r="M30"/>
  <c r="M29"/>
  <c r="M28"/>
  <c r="M27"/>
  <c r="M26"/>
  <c r="M25"/>
  <c r="J16"/>
  <c r="J15"/>
  <c r="J14"/>
  <c r="J13"/>
  <c r="J12"/>
  <c r="J11"/>
  <c r="J10"/>
  <c r="G11"/>
  <c r="H11"/>
  <c r="G10"/>
  <c r="H10"/>
  <c r="K10" s="1"/>
  <c r="G12"/>
  <c r="H12"/>
  <c r="G13"/>
  <c r="H13"/>
  <c r="K13" s="1"/>
  <c r="G15"/>
  <c r="H15"/>
  <c r="G14"/>
  <c r="H14"/>
  <c r="G26"/>
  <c r="H26"/>
  <c r="J26"/>
  <c r="G25"/>
  <c r="H25"/>
  <c r="J25"/>
  <c r="G27"/>
  <c r="H27"/>
  <c r="N27" s="1"/>
  <c r="J27"/>
  <c r="G29"/>
  <c r="H29"/>
  <c r="J29"/>
  <c r="G28"/>
  <c r="H28"/>
  <c r="N28" s="1"/>
  <c r="J28"/>
  <c r="J30"/>
  <c r="H30"/>
  <c r="G30"/>
  <c r="H16"/>
  <c r="G16"/>
  <c r="N30" l="1"/>
  <c r="N25"/>
  <c r="N26"/>
  <c r="N29"/>
  <c r="K12"/>
  <c r="K16"/>
  <c r="K11"/>
  <c r="K15"/>
  <c r="K30"/>
  <c r="K27"/>
  <c r="K25"/>
  <c r="K26"/>
  <c r="K28"/>
  <c r="K29"/>
</calcChain>
</file>

<file path=xl/sharedStrings.xml><?xml version="1.0" encoding="utf-8"?>
<sst xmlns="http://schemas.openxmlformats.org/spreadsheetml/2006/main" count="161" uniqueCount="88">
  <si>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</si>
  <si>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</si>
  <si>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</si>
  <si>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</si>
  <si>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</si>
  <si>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</si>
  <si>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</si>
  <si>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笔试成绩60%</t>
  </si>
  <si>
    <t>陈江艳</t>
  </si>
  <si>
    <t>1152010301717</t>
  </si>
  <si>
    <t>贵阳市城市管理信息中心</t>
  </si>
  <si>
    <t>01管理岗位</t>
  </si>
  <si>
    <t>是</t>
  </si>
  <si>
    <t>孔松林</t>
  </si>
  <si>
    <t>1152010300426</t>
  </si>
  <si>
    <t>吴国宁</t>
  </si>
  <si>
    <t>1152010300209</t>
  </si>
  <si>
    <t>熊江</t>
  </si>
  <si>
    <t>1152010302530</t>
  </si>
  <si>
    <t>02管理岗位</t>
  </si>
  <si>
    <t>马梦露</t>
  </si>
  <si>
    <t>1152010301212</t>
  </si>
  <si>
    <t>彭子笈</t>
  </si>
  <si>
    <t>1152010300701</t>
  </si>
  <si>
    <t>曾菁昕</t>
  </si>
  <si>
    <t>1152010301527</t>
  </si>
  <si>
    <t>笔试成绩30%</t>
  </si>
  <si>
    <t>专业测试成绩</t>
  </si>
  <si>
    <t>专业测试成绩40%</t>
  </si>
  <si>
    <t>笔试、专业测试成绩</t>
  </si>
  <si>
    <t>王灿</t>
  </si>
  <si>
    <t>1152010300229</t>
  </si>
  <si>
    <t>03专业技术岗位</t>
  </si>
  <si>
    <t>1</t>
  </si>
  <si>
    <t>代永庭</t>
  </si>
  <si>
    <t>1152010301024</t>
  </si>
  <si>
    <t>2</t>
  </si>
  <si>
    <t>詹刚</t>
  </si>
  <si>
    <t>1152010302005</t>
  </si>
  <si>
    <t>3</t>
  </si>
  <si>
    <t>付仙钰</t>
  </si>
  <si>
    <t>1152010300816</t>
  </si>
  <si>
    <t>4</t>
  </si>
  <si>
    <t>董明月</t>
  </si>
  <si>
    <t>1152012301017</t>
  </si>
  <si>
    <t>5</t>
  </si>
  <si>
    <t>贺毅</t>
  </si>
  <si>
    <t>1152012301209</t>
  </si>
  <si>
    <t>6</t>
  </si>
  <si>
    <t>笔试成绩排名</t>
  </si>
  <si>
    <t>杨欣怡</t>
  </si>
  <si>
    <t>1152012301711</t>
  </si>
  <si>
    <t>贵阳市市政工程服务中心</t>
  </si>
  <si>
    <t>王祝杨</t>
  </si>
  <si>
    <t>1152012300629</t>
  </si>
  <si>
    <t>李代平</t>
  </si>
  <si>
    <t>1152012302221</t>
  </si>
  <si>
    <t>冉雨灵</t>
  </si>
  <si>
    <t>1152012300925</t>
  </si>
  <si>
    <t>骆在丹</t>
  </si>
  <si>
    <t>1152012301126</t>
  </si>
  <si>
    <t>陶忠羽</t>
  </si>
  <si>
    <t>1152012301230</t>
  </si>
  <si>
    <t>笔试、专业测试成绩排名</t>
  </si>
  <si>
    <t>曹凯</t>
  </si>
  <si>
    <t>1152012300603</t>
  </si>
  <si>
    <t>冉亚南</t>
  </si>
  <si>
    <t>1152012300713</t>
  </si>
  <si>
    <t>陈兴</t>
  </si>
  <si>
    <t>1152012301515</t>
  </si>
  <si>
    <t>翟浩熙</t>
  </si>
  <si>
    <t>1152012300510</t>
  </si>
  <si>
    <t>谢涛涛</t>
  </si>
  <si>
    <t>1152012301216</t>
  </si>
  <si>
    <t>曾金宇</t>
  </si>
  <si>
    <t>1152012301724</t>
  </si>
  <si>
    <t>面试成绩</t>
  </si>
  <si>
    <t>是否进入体检</t>
    <phoneticPr fontId="4" type="noConversion"/>
  </si>
  <si>
    <t>2</t>
    <phoneticPr fontId="4" type="noConversion"/>
  </si>
  <si>
    <t>3</t>
    <phoneticPr fontId="4" type="noConversion"/>
  </si>
  <si>
    <t>面试成绩40%</t>
  </si>
  <si>
    <t>笔试、面试成绩</t>
  </si>
  <si>
    <t>面试成绩30%</t>
  </si>
  <si>
    <t>笔试、专业测试、面试成绩</t>
  </si>
  <si>
    <t>放弃面试</t>
    <phoneticPr fontId="4" type="noConversion"/>
  </si>
  <si>
    <t>备注</t>
    <phoneticPr fontId="4" type="noConversion"/>
  </si>
  <si>
    <t>是</t>
    <phoneticPr fontId="4" type="noConversion"/>
  </si>
  <si>
    <t>贵阳市综合行政执法局2023年公开招聘局属事业单位工作人员体检人员名单（第二批）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</si>
</sst>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20">
    <font>
      <sz val="12"/>
      <color theme="1"/>
      <name val="等线"/>
      <charset val="134"/>
      <scheme val="minor"/>
    </font>
    <font>
      <sz val="11"/>
      <name val="宋体"/>
      <family val="3"/>
      <charset val="134"/>
    </font>
    <font>
      <sz val="12"/>
      <name val="等线"/>
      <charset val="134"/>
      <scheme val="minor"/>
    </font>
    <font>
      <b/>
      <sz val="11"/>
      <name val="宋体"/>
      <family val="3"/>
      <charset val="134"/>
    </font>
    <font>
      <sz val="9"/>
      <name val="等线"/>
      <charset val="134"/>
      <scheme val="minor"/>
    </font>
    <font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6"/>
      <color theme="1"/>
      <name val="黑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name val="等线"/>
      <family val="3"/>
      <charset val="134"/>
      <scheme val="minor"/>
    </font>
    <font>
      <sz val="12"/>
      <color rgb="FFFF0000"/>
      <name val="等线"/>
      <charset val="134"/>
      <scheme val="minor"/>
    </font>
    <font>
      <b/>
      <sz val="10"/>
      <name val="宋体"/>
      <family val="3"/>
      <charset val="134"/>
    </font>
    <font>
      <b/>
      <sz val="8"/>
      <color theme="1"/>
      <name val="宋体"/>
      <family val="3"/>
      <charset val="134"/>
    </font>
    <font>
      <sz val="6"/>
      <color theme="1"/>
      <name val="宋体"/>
      <family val="3"/>
      <charset val="134"/>
    </font>
    <font>
      <sz val="18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R30"/>
  <sheetViews>
    <sheetView tabSelected="1" workbookViewId="0">
      <selection sqref="A1:N1"/>
    </sheetView>
  </sheetViews>
  <sheetFormatPr defaultColWidth="9" defaultRowHeight="13.5" customHeight="1"/>
  <cols>
    <col min="1" max="1" width="4.125" style="1" customWidth="1"/>
    <col min="2" max="2" width="9" style="2" customWidth="1"/>
    <col min="3" max="3" width="14.625" style="1" customWidth="1"/>
    <col min="4" max="4" width="21.5" style="3" customWidth="1"/>
    <col min="5" max="5" width="13.875" style="1" customWidth="1"/>
    <col min="6" max="6" width="7.875" style="1" customWidth="1"/>
    <col min="7" max="7" width="8.5" style="1" customWidth="1"/>
    <col min="8" max="8" width="7.375" style="4" customWidth="1"/>
    <col min="9" max="9" width="7.875" style="1" customWidth="1"/>
    <col min="10" max="10" width="7.75" style="4" customWidth="1"/>
    <col min="11" max="11" width="8" style="1" customWidth="1"/>
    <col min="12" max="12" width="7.25" style="1" customWidth="1"/>
    <col min="13" max="13" width="6.75" style="1" customWidth="1"/>
    <col min="14" max="14" width="7.25" style="1" customWidth="1"/>
    <col min="15" max="15" width="6.75" style="1" customWidth="1"/>
    <col min="16" max="16" width="6.5" style="1" customWidth="1"/>
    <col min="17" max="17" width="5.75" style="2" customWidth="1"/>
    <col min="18" max="16384" width="9" style="2"/>
  </cols>
  <sheetData>
    <row r="1" spans="1:18" ht="41.1" customHeight="1">
      <c r="A1" s="54" t="s">
        <v>87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42"/>
      <c r="P1" s="42"/>
      <c r="Q1" s="41"/>
    </row>
    <row r="2" spans="1:18" ht="37.1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45" t="s">
        <v>6</v>
      </c>
      <c r="H2" s="27" t="s">
        <v>7</v>
      </c>
      <c r="I2" s="43" t="s">
        <v>76</v>
      </c>
      <c r="J2" s="25" t="s">
        <v>80</v>
      </c>
      <c r="K2" s="23" t="s">
        <v>81</v>
      </c>
      <c r="L2" s="45" t="s">
        <v>49</v>
      </c>
      <c r="M2" s="46" t="s">
        <v>77</v>
      </c>
      <c r="N2" s="14" t="s">
        <v>85</v>
      </c>
      <c r="O2" s="34"/>
      <c r="P2" s="34"/>
      <c r="Q2" s="35"/>
    </row>
    <row r="3" spans="1:18" ht="18" customHeight="1">
      <c r="A3" s="6">
        <v>1</v>
      </c>
      <c r="B3" s="6" t="s">
        <v>50</v>
      </c>
      <c r="C3" s="6" t="s">
        <v>51</v>
      </c>
      <c r="D3" s="6" t="s">
        <v>52</v>
      </c>
      <c r="E3" s="6" t="s">
        <v>11</v>
      </c>
      <c r="F3" s="7">
        <v>193</v>
      </c>
      <c r="G3" s="7">
        <v>64.3333333333333</v>
      </c>
      <c r="H3" s="28">
        <v>38.6</v>
      </c>
      <c r="I3" s="24">
        <v>86.4</v>
      </c>
      <c r="J3" s="26">
        <v>34.56</v>
      </c>
      <c r="K3" s="24">
        <v>73.16</v>
      </c>
      <c r="L3" s="8" t="s">
        <v>33</v>
      </c>
      <c r="M3" s="21" t="s">
        <v>12</v>
      </c>
      <c r="N3" s="24"/>
      <c r="P3" s="34"/>
      <c r="Q3" s="35"/>
    </row>
    <row r="4" spans="1:18" ht="18" customHeight="1">
      <c r="A4" s="6">
        <v>2</v>
      </c>
      <c r="B4" s="6" t="s">
        <v>53</v>
      </c>
      <c r="C4" s="6" t="s">
        <v>54</v>
      </c>
      <c r="D4" s="6" t="s">
        <v>52</v>
      </c>
      <c r="E4" s="6" t="s">
        <v>11</v>
      </c>
      <c r="F4" s="7">
        <v>189.5</v>
      </c>
      <c r="G4" s="7">
        <v>63.1666666666667</v>
      </c>
      <c r="H4" s="28">
        <v>37.9</v>
      </c>
      <c r="I4" s="24">
        <v>82.4</v>
      </c>
      <c r="J4" s="26">
        <v>32.96</v>
      </c>
      <c r="K4" s="24">
        <v>70.86</v>
      </c>
      <c r="L4" s="8" t="s">
        <v>36</v>
      </c>
      <c r="M4" s="21"/>
      <c r="N4" s="24"/>
      <c r="P4" s="34"/>
      <c r="Q4" s="35"/>
    </row>
    <row r="5" spans="1:18" ht="18" customHeight="1">
      <c r="A5" s="6">
        <v>3</v>
      </c>
      <c r="B5" s="6" t="s">
        <v>55</v>
      </c>
      <c r="C5" s="6" t="s">
        <v>56</v>
      </c>
      <c r="D5" s="6" t="s">
        <v>52</v>
      </c>
      <c r="E5" s="6" t="s">
        <v>11</v>
      </c>
      <c r="F5" s="7">
        <v>188</v>
      </c>
      <c r="G5" s="7">
        <v>62.6666666666667</v>
      </c>
      <c r="H5" s="28">
        <v>37.6</v>
      </c>
      <c r="I5" s="24">
        <v>82</v>
      </c>
      <c r="J5" s="26">
        <v>32.799999999999997</v>
      </c>
      <c r="K5" s="24">
        <v>70.400000000000006</v>
      </c>
      <c r="L5" s="8" t="s">
        <v>39</v>
      </c>
      <c r="M5" s="21"/>
      <c r="N5" s="24"/>
      <c r="P5" s="34"/>
      <c r="Q5" s="35"/>
    </row>
    <row r="6" spans="1:18" ht="18" customHeight="1">
      <c r="A6" s="6">
        <v>4</v>
      </c>
      <c r="B6" s="6" t="s">
        <v>57</v>
      </c>
      <c r="C6" s="6" t="s">
        <v>58</v>
      </c>
      <c r="D6" s="6" t="s">
        <v>52</v>
      </c>
      <c r="E6" s="6" t="s">
        <v>19</v>
      </c>
      <c r="F6" s="7">
        <v>195.5</v>
      </c>
      <c r="G6" s="7">
        <v>65.1666666666667</v>
      </c>
      <c r="H6" s="28">
        <v>39.1</v>
      </c>
      <c r="I6" s="24">
        <v>84.2</v>
      </c>
      <c r="J6" s="26">
        <v>33.68</v>
      </c>
      <c r="K6" s="24">
        <v>72.78</v>
      </c>
      <c r="L6" s="8" t="s">
        <v>33</v>
      </c>
      <c r="M6" s="21" t="s">
        <v>12</v>
      </c>
      <c r="N6" s="24"/>
      <c r="P6" s="34"/>
      <c r="Q6" s="35"/>
    </row>
    <row r="7" spans="1:18" ht="18" customHeight="1">
      <c r="A7" s="6">
        <v>5</v>
      </c>
      <c r="B7" s="6" t="s">
        <v>61</v>
      </c>
      <c r="C7" s="6" t="s">
        <v>62</v>
      </c>
      <c r="D7" s="6" t="s">
        <v>52</v>
      </c>
      <c r="E7" s="6" t="s">
        <v>19</v>
      </c>
      <c r="F7" s="7">
        <v>186</v>
      </c>
      <c r="G7" s="7">
        <v>62</v>
      </c>
      <c r="H7" s="28">
        <v>37.200000000000003</v>
      </c>
      <c r="I7" s="24">
        <v>84</v>
      </c>
      <c r="J7" s="26">
        <v>33.6</v>
      </c>
      <c r="K7" s="24">
        <v>70.8</v>
      </c>
      <c r="L7" s="8" t="s">
        <v>78</v>
      </c>
      <c r="M7" s="21"/>
      <c r="N7" s="24"/>
      <c r="P7" s="34"/>
      <c r="Q7" s="35"/>
    </row>
    <row r="8" spans="1:18" ht="18" customHeight="1">
      <c r="A8" s="6">
        <v>6</v>
      </c>
      <c r="B8" s="6" t="s">
        <v>59</v>
      </c>
      <c r="C8" s="6" t="s">
        <v>60</v>
      </c>
      <c r="D8" s="6" t="s">
        <v>52</v>
      </c>
      <c r="E8" s="6" t="s">
        <v>19</v>
      </c>
      <c r="F8" s="7">
        <v>190</v>
      </c>
      <c r="G8" s="7">
        <v>63.3333333333333</v>
      </c>
      <c r="H8" s="28">
        <v>38</v>
      </c>
      <c r="I8" s="24">
        <v>76.2</v>
      </c>
      <c r="J8" s="26">
        <v>30.48</v>
      </c>
      <c r="K8" s="24">
        <v>68.48</v>
      </c>
      <c r="L8" s="8" t="s">
        <v>79</v>
      </c>
      <c r="M8" s="21"/>
      <c r="N8" s="24"/>
      <c r="O8" s="34"/>
      <c r="P8" s="34"/>
      <c r="Q8" s="35"/>
    </row>
    <row r="9" spans="1:18" ht="9.75" customHeight="1">
      <c r="A9" s="36"/>
      <c r="B9" s="37"/>
      <c r="C9" s="37"/>
      <c r="D9" s="37"/>
      <c r="E9" s="37"/>
      <c r="F9" s="32"/>
      <c r="G9" s="32"/>
      <c r="H9" s="32"/>
      <c r="I9" s="32"/>
      <c r="J9" s="32"/>
      <c r="K9" s="32"/>
      <c r="L9" s="32"/>
      <c r="M9" s="52"/>
      <c r="N9" s="53"/>
      <c r="O9" s="38"/>
      <c r="P9" s="38"/>
      <c r="Q9" s="38"/>
      <c r="R9" s="35"/>
    </row>
    <row r="10" spans="1:18" ht="18" customHeight="1">
      <c r="A10" s="9">
        <v>1</v>
      </c>
      <c r="B10" s="9" t="s">
        <v>13</v>
      </c>
      <c r="C10" s="10" t="s">
        <v>14</v>
      </c>
      <c r="D10" s="9" t="s">
        <v>10</v>
      </c>
      <c r="E10" s="9" t="s">
        <v>11</v>
      </c>
      <c r="F10" s="7">
        <v>198.5</v>
      </c>
      <c r="G10" s="11">
        <f>F10/3</f>
        <v>66.166666666666671</v>
      </c>
      <c r="H10" s="28">
        <f>F10/3*0.6</f>
        <v>39.700000000000003</v>
      </c>
      <c r="I10" s="24">
        <v>82.8</v>
      </c>
      <c r="J10" s="26">
        <f t="shared" ref="J10:J16" si="0">I10*0.4</f>
        <v>33.119999999999997</v>
      </c>
      <c r="K10" s="29">
        <f t="shared" ref="K10:K16" si="1">H10+J10</f>
        <v>72.819999999999993</v>
      </c>
      <c r="L10" s="9">
        <v>1</v>
      </c>
      <c r="M10" s="22" t="s">
        <v>12</v>
      </c>
      <c r="N10" s="29"/>
      <c r="O10" s="34"/>
      <c r="P10" s="34"/>
      <c r="Q10" s="35"/>
    </row>
    <row r="11" spans="1:18" ht="18" customHeight="1">
      <c r="A11" s="9">
        <v>2</v>
      </c>
      <c r="B11" s="9" t="s">
        <v>8</v>
      </c>
      <c r="C11" s="10" t="s">
        <v>9</v>
      </c>
      <c r="D11" s="9" t="s">
        <v>10</v>
      </c>
      <c r="E11" s="9" t="s">
        <v>11</v>
      </c>
      <c r="F11" s="7">
        <v>202.5</v>
      </c>
      <c r="G11" s="11">
        <f>F11/3</f>
        <v>67.5</v>
      </c>
      <c r="H11" s="28">
        <f>F11/3*0.6</f>
        <v>40.5</v>
      </c>
      <c r="I11" s="24">
        <v>80.400000000000006</v>
      </c>
      <c r="J11" s="26">
        <f t="shared" si="0"/>
        <v>32.160000000000004</v>
      </c>
      <c r="K11" s="29">
        <f t="shared" si="1"/>
        <v>72.66</v>
      </c>
      <c r="L11" s="9">
        <v>2</v>
      </c>
      <c r="M11" s="22"/>
      <c r="N11" s="29"/>
      <c r="P11" s="34"/>
      <c r="Q11" s="35"/>
    </row>
    <row r="12" spans="1:18" ht="18" customHeight="1">
      <c r="A12" s="9">
        <v>3</v>
      </c>
      <c r="B12" s="9" t="s">
        <v>15</v>
      </c>
      <c r="C12" s="10" t="s">
        <v>16</v>
      </c>
      <c r="D12" s="9" t="s">
        <v>10</v>
      </c>
      <c r="E12" s="9" t="s">
        <v>11</v>
      </c>
      <c r="F12" s="7">
        <v>195.5</v>
      </c>
      <c r="G12" s="11">
        <f t="shared" ref="G12:G16" si="2">F12/3</f>
        <v>65.166666666666671</v>
      </c>
      <c r="H12" s="28">
        <f t="shared" ref="H12:H16" si="3">F12/3*0.6</f>
        <v>39.1</v>
      </c>
      <c r="I12" s="24">
        <v>80.599999999999994</v>
      </c>
      <c r="J12" s="26">
        <f t="shared" si="0"/>
        <v>32.24</v>
      </c>
      <c r="K12" s="29">
        <f t="shared" si="1"/>
        <v>71.34</v>
      </c>
      <c r="L12" s="9">
        <v>3</v>
      </c>
      <c r="M12" s="22"/>
      <c r="N12" s="29"/>
      <c r="P12" s="34"/>
      <c r="Q12" s="35"/>
    </row>
    <row r="13" spans="1:18" ht="18" customHeight="1">
      <c r="A13" s="9">
        <v>4</v>
      </c>
      <c r="B13" s="9" t="s">
        <v>17</v>
      </c>
      <c r="C13" s="10" t="s">
        <v>18</v>
      </c>
      <c r="D13" s="9" t="s">
        <v>10</v>
      </c>
      <c r="E13" s="9" t="s">
        <v>19</v>
      </c>
      <c r="F13" s="7">
        <v>208.5</v>
      </c>
      <c r="G13" s="11">
        <f t="shared" si="2"/>
        <v>69.5</v>
      </c>
      <c r="H13" s="28">
        <f t="shared" si="3"/>
        <v>41.699999999999996</v>
      </c>
      <c r="I13" s="24">
        <v>85.2</v>
      </c>
      <c r="J13" s="26">
        <f t="shared" si="0"/>
        <v>34.080000000000005</v>
      </c>
      <c r="K13" s="29">
        <f t="shared" si="1"/>
        <v>75.78</v>
      </c>
      <c r="L13" s="9">
        <v>1</v>
      </c>
      <c r="M13" s="22" t="s">
        <v>12</v>
      </c>
      <c r="N13" s="29"/>
      <c r="P13" s="34"/>
      <c r="Q13" s="35"/>
    </row>
    <row r="14" spans="1:18" ht="18" customHeight="1">
      <c r="A14" s="9">
        <v>5</v>
      </c>
      <c r="B14" s="9" t="s">
        <v>22</v>
      </c>
      <c r="C14" s="10" t="s">
        <v>23</v>
      </c>
      <c r="D14" s="9" t="s">
        <v>10</v>
      </c>
      <c r="E14" s="9" t="s">
        <v>19</v>
      </c>
      <c r="F14" s="7">
        <v>204.5</v>
      </c>
      <c r="G14" s="11">
        <f>F14/3</f>
        <v>68.166666666666671</v>
      </c>
      <c r="H14" s="28">
        <f>F14/3*0.6</f>
        <v>40.9</v>
      </c>
      <c r="I14" s="24">
        <v>84</v>
      </c>
      <c r="J14" s="26">
        <f t="shared" si="0"/>
        <v>33.6</v>
      </c>
      <c r="K14" s="24">
        <f t="shared" si="1"/>
        <v>74.5</v>
      </c>
      <c r="L14" s="9">
        <v>2</v>
      </c>
      <c r="M14" s="22"/>
      <c r="N14" s="29"/>
      <c r="P14" s="34"/>
      <c r="Q14" s="35"/>
    </row>
    <row r="15" spans="1:18" ht="18" customHeight="1">
      <c r="A15" s="9">
        <v>6</v>
      </c>
      <c r="B15" s="9" t="s">
        <v>20</v>
      </c>
      <c r="C15" s="10" t="s">
        <v>21</v>
      </c>
      <c r="D15" s="9" t="s">
        <v>10</v>
      </c>
      <c r="E15" s="9" t="s">
        <v>19</v>
      </c>
      <c r="F15" s="7">
        <v>206</v>
      </c>
      <c r="G15" s="11">
        <f t="shared" si="2"/>
        <v>68.666666666666671</v>
      </c>
      <c r="H15" s="28">
        <f t="shared" si="3"/>
        <v>41.2</v>
      </c>
      <c r="I15" s="24">
        <v>76.8</v>
      </c>
      <c r="J15" s="26">
        <f t="shared" si="0"/>
        <v>30.72</v>
      </c>
      <c r="K15" s="29">
        <f t="shared" si="1"/>
        <v>71.92</v>
      </c>
      <c r="L15" s="9">
        <v>3</v>
      </c>
      <c r="M15" s="22"/>
      <c r="N15" s="29"/>
      <c r="P15" s="34"/>
      <c r="Q15" s="35"/>
    </row>
    <row r="16" spans="1:18" ht="18" customHeight="1">
      <c r="A16" s="9">
        <v>7</v>
      </c>
      <c r="B16" s="9" t="s">
        <v>24</v>
      </c>
      <c r="C16" s="12" t="s">
        <v>25</v>
      </c>
      <c r="D16" s="9" t="s">
        <v>10</v>
      </c>
      <c r="E16" s="9" t="s">
        <v>19</v>
      </c>
      <c r="F16" s="7">
        <v>204.5</v>
      </c>
      <c r="G16" s="11">
        <f t="shared" si="2"/>
        <v>68.166666666666671</v>
      </c>
      <c r="H16" s="28">
        <f t="shared" si="3"/>
        <v>40.9</v>
      </c>
      <c r="I16" s="24">
        <v>75.400000000000006</v>
      </c>
      <c r="J16" s="26">
        <f t="shared" si="0"/>
        <v>30.160000000000004</v>
      </c>
      <c r="K16" s="29">
        <f t="shared" si="1"/>
        <v>71.06</v>
      </c>
      <c r="L16" s="9">
        <v>4</v>
      </c>
      <c r="M16" s="22"/>
      <c r="N16" s="29"/>
      <c r="P16" s="34"/>
      <c r="Q16" s="35"/>
    </row>
    <row r="17" spans="1:17" ht="33.75" customHeight="1">
      <c r="A17" s="14" t="s">
        <v>0</v>
      </c>
      <c r="B17" s="14" t="s">
        <v>1</v>
      </c>
      <c r="C17" s="14" t="s">
        <v>2</v>
      </c>
      <c r="D17" s="14" t="s">
        <v>3</v>
      </c>
      <c r="E17" s="14" t="s">
        <v>4</v>
      </c>
      <c r="F17" s="15" t="s">
        <v>5</v>
      </c>
      <c r="G17" s="48" t="s">
        <v>6</v>
      </c>
      <c r="H17" s="16" t="s">
        <v>26</v>
      </c>
      <c r="I17" s="23" t="s">
        <v>27</v>
      </c>
      <c r="J17" s="44" t="s">
        <v>28</v>
      </c>
      <c r="K17" s="44" t="s">
        <v>29</v>
      </c>
      <c r="L17" s="43" t="s">
        <v>76</v>
      </c>
      <c r="M17" s="25" t="s">
        <v>82</v>
      </c>
      <c r="N17" s="13" t="s">
        <v>83</v>
      </c>
      <c r="O17" s="49" t="s">
        <v>63</v>
      </c>
      <c r="P17" s="47" t="s">
        <v>77</v>
      </c>
      <c r="Q17" s="14" t="s">
        <v>85</v>
      </c>
    </row>
    <row r="18" spans="1:17" ht="18" customHeight="1">
      <c r="A18" s="6">
        <v>1</v>
      </c>
      <c r="B18" s="6" t="s">
        <v>64</v>
      </c>
      <c r="C18" s="6" t="s">
        <v>65</v>
      </c>
      <c r="D18" s="6" t="s">
        <v>52</v>
      </c>
      <c r="E18" s="6" t="s">
        <v>32</v>
      </c>
      <c r="F18" s="7">
        <v>192.5</v>
      </c>
      <c r="G18" s="7">
        <v>64.1666666666667</v>
      </c>
      <c r="H18" s="28">
        <v>19.25</v>
      </c>
      <c r="I18" s="7">
        <v>77</v>
      </c>
      <c r="J18" s="28">
        <v>30.8</v>
      </c>
      <c r="K18" s="7">
        <v>50.05</v>
      </c>
      <c r="L18" s="24">
        <v>80.400000000000006</v>
      </c>
      <c r="M18" s="31">
        <v>24.12</v>
      </c>
      <c r="N18" s="24">
        <v>74.17</v>
      </c>
      <c r="O18" s="8" t="s">
        <v>33</v>
      </c>
      <c r="P18" s="21" t="s">
        <v>12</v>
      </c>
      <c r="Q18" s="33"/>
    </row>
    <row r="19" spans="1:17" ht="18" customHeight="1">
      <c r="A19" s="6">
        <v>2</v>
      </c>
      <c r="B19" s="6" t="s">
        <v>66</v>
      </c>
      <c r="C19" s="6" t="s">
        <v>67</v>
      </c>
      <c r="D19" s="6" t="s">
        <v>52</v>
      </c>
      <c r="E19" s="6" t="s">
        <v>32</v>
      </c>
      <c r="F19" s="7">
        <v>144</v>
      </c>
      <c r="G19" s="7">
        <v>48</v>
      </c>
      <c r="H19" s="28">
        <v>14.4</v>
      </c>
      <c r="I19" s="7">
        <v>84</v>
      </c>
      <c r="J19" s="28">
        <v>33.6</v>
      </c>
      <c r="K19" s="7">
        <v>48</v>
      </c>
      <c r="L19" s="24">
        <v>82.2</v>
      </c>
      <c r="M19" s="31">
        <v>24.66</v>
      </c>
      <c r="N19" s="24">
        <v>72.66</v>
      </c>
      <c r="O19" s="8" t="s">
        <v>36</v>
      </c>
      <c r="P19" s="21" t="s">
        <v>12</v>
      </c>
      <c r="Q19" s="33"/>
    </row>
    <row r="20" spans="1:17" ht="18" customHeight="1">
      <c r="A20" s="6">
        <v>3</v>
      </c>
      <c r="B20" s="6" t="s">
        <v>72</v>
      </c>
      <c r="C20" s="6" t="s">
        <v>73</v>
      </c>
      <c r="D20" s="6" t="s">
        <v>52</v>
      </c>
      <c r="E20" s="6" t="s">
        <v>32</v>
      </c>
      <c r="F20" s="7">
        <v>165.5</v>
      </c>
      <c r="G20" s="7">
        <v>55.1666666666667</v>
      </c>
      <c r="H20" s="28">
        <v>16.55</v>
      </c>
      <c r="I20" s="7">
        <v>62</v>
      </c>
      <c r="J20" s="28">
        <v>24.8</v>
      </c>
      <c r="K20" s="7">
        <v>41.35</v>
      </c>
      <c r="L20" s="24">
        <v>79</v>
      </c>
      <c r="M20" s="26">
        <v>23.7</v>
      </c>
      <c r="N20" s="24">
        <v>65.05</v>
      </c>
      <c r="O20" s="8" t="s">
        <v>39</v>
      </c>
      <c r="P20" s="21"/>
      <c r="Q20" s="33"/>
    </row>
    <row r="21" spans="1:17" ht="18" customHeight="1">
      <c r="A21" s="6">
        <v>4</v>
      </c>
      <c r="B21" s="6" t="s">
        <v>68</v>
      </c>
      <c r="C21" s="6" t="s">
        <v>69</v>
      </c>
      <c r="D21" s="6" t="s">
        <v>52</v>
      </c>
      <c r="E21" s="6" t="s">
        <v>32</v>
      </c>
      <c r="F21" s="7">
        <v>158</v>
      </c>
      <c r="G21" s="7">
        <v>52.6666666666667</v>
      </c>
      <c r="H21" s="28">
        <v>15.8</v>
      </c>
      <c r="I21" s="7">
        <v>80</v>
      </c>
      <c r="J21" s="28">
        <v>32</v>
      </c>
      <c r="K21" s="7">
        <v>47.8</v>
      </c>
      <c r="L21" s="30">
        <v>0</v>
      </c>
      <c r="M21" s="31">
        <v>0</v>
      </c>
      <c r="N21" s="24">
        <v>47.8</v>
      </c>
      <c r="O21" s="8" t="s">
        <v>42</v>
      </c>
      <c r="P21" s="21"/>
      <c r="Q21" s="50" t="s">
        <v>84</v>
      </c>
    </row>
    <row r="22" spans="1:17" ht="18" customHeight="1">
      <c r="A22" s="6">
        <v>5</v>
      </c>
      <c r="B22" s="6" t="s">
        <v>70</v>
      </c>
      <c r="C22" s="6" t="s">
        <v>71</v>
      </c>
      <c r="D22" s="6" t="s">
        <v>52</v>
      </c>
      <c r="E22" s="6" t="s">
        <v>32</v>
      </c>
      <c r="F22" s="7">
        <v>176</v>
      </c>
      <c r="G22" s="7">
        <v>58.6666666666667</v>
      </c>
      <c r="H22" s="28">
        <v>17.600000000000001</v>
      </c>
      <c r="I22" s="7">
        <v>61</v>
      </c>
      <c r="J22" s="28">
        <v>24.4</v>
      </c>
      <c r="K22" s="7">
        <v>42</v>
      </c>
      <c r="L22" s="30">
        <v>0</v>
      </c>
      <c r="M22" s="31">
        <v>0</v>
      </c>
      <c r="N22" s="24">
        <v>42</v>
      </c>
      <c r="O22" s="8" t="s">
        <v>45</v>
      </c>
      <c r="P22" s="21"/>
      <c r="Q22" s="50" t="s">
        <v>84</v>
      </c>
    </row>
    <row r="23" spans="1:17" ht="18" customHeight="1">
      <c r="A23" s="6">
        <v>6</v>
      </c>
      <c r="B23" s="6" t="s">
        <v>74</v>
      </c>
      <c r="C23" s="6" t="s">
        <v>75</v>
      </c>
      <c r="D23" s="6" t="s">
        <v>52</v>
      </c>
      <c r="E23" s="6" t="s">
        <v>32</v>
      </c>
      <c r="F23" s="7">
        <v>143</v>
      </c>
      <c r="G23" s="7">
        <v>47.6666666666667</v>
      </c>
      <c r="H23" s="28">
        <v>14.3</v>
      </c>
      <c r="I23" s="7">
        <v>63</v>
      </c>
      <c r="J23" s="28">
        <v>25.2</v>
      </c>
      <c r="K23" s="7">
        <v>39.5</v>
      </c>
      <c r="L23" s="30">
        <v>0</v>
      </c>
      <c r="M23" s="31">
        <v>0</v>
      </c>
      <c r="N23" s="24">
        <v>39.5</v>
      </c>
      <c r="O23" s="8" t="s">
        <v>48</v>
      </c>
      <c r="P23" s="21"/>
      <c r="Q23" s="50" t="s">
        <v>84</v>
      </c>
    </row>
    <row r="24" spans="1:17" ht="10.5" customHeight="1">
      <c r="A24" s="51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3"/>
    </row>
    <row r="25" spans="1:17" ht="18" customHeight="1">
      <c r="A25" s="9">
        <v>1</v>
      </c>
      <c r="B25" s="17" t="s">
        <v>34</v>
      </c>
      <c r="C25" s="17" t="s">
        <v>35</v>
      </c>
      <c r="D25" s="9" t="s">
        <v>10</v>
      </c>
      <c r="E25" s="9" t="s">
        <v>32</v>
      </c>
      <c r="F25" s="5">
        <v>204</v>
      </c>
      <c r="G25" s="18">
        <f>F25/3</f>
        <v>68</v>
      </c>
      <c r="H25" s="39">
        <f>F25/3*0.3</f>
        <v>20.399999999999999</v>
      </c>
      <c r="I25" s="5">
        <v>66.5</v>
      </c>
      <c r="J25" s="39">
        <f>I25*0.4</f>
        <v>26.6</v>
      </c>
      <c r="K25" s="5">
        <f>H25+J25</f>
        <v>47</v>
      </c>
      <c r="L25" s="24">
        <v>80.8</v>
      </c>
      <c r="M25" s="40">
        <f t="shared" ref="M25:M30" si="4">L25*0.3</f>
        <v>24.24</v>
      </c>
      <c r="N25" s="24">
        <f t="shared" ref="N25:N30" si="5">H25+J25+M25</f>
        <v>71.239999999999995</v>
      </c>
      <c r="O25" s="19" t="s">
        <v>33</v>
      </c>
      <c r="P25" s="22" t="s">
        <v>12</v>
      </c>
      <c r="Q25" s="33"/>
    </row>
    <row r="26" spans="1:17" ht="18" customHeight="1">
      <c r="A26" s="9">
        <v>2</v>
      </c>
      <c r="B26" s="17" t="s">
        <v>30</v>
      </c>
      <c r="C26" s="17" t="s">
        <v>31</v>
      </c>
      <c r="D26" s="9" t="s">
        <v>10</v>
      </c>
      <c r="E26" s="9" t="s">
        <v>32</v>
      </c>
      <c r="F26" s="5">
        <v>193</v>
      </c>
      <c r="G26" s="18">
        <f>F26/3</f>
        <v>64.333333333333329</v>
      </c>
      <c r="H26" s="39">
        <f>F26/3*0.3</f>
        <v>19.299999999999997</v>
      </c>
      <c r="I26" s="5">
        <v>71.5</v>
      </c>
      <c r="J26" s="39">
        <f>I26*0.4</f>
        <v>28.6</v>
      </c>
      <c r="K26" s="5">
        <f>H26+J26</f>
        <v>47.9</v>
      </c>
      <c r="L26" s="24">
        <v>77</v>
      </c>
      <c r="M26" s="40">
        <f t="shared" si="4"/>
        <v>23.099999999999998</v>
      </c>
      <c r="N26" s="24">
        <f t="shared" si="5"/>
        <v>71</v>
      </c>
      <c r="O26" s="19" t="s">
        <v>78</v>
      </c>
      <c r="P26" s="22" t="s">
        <v>86</v>
      </c>
      <c r="Q26" s="33"/>
    </row>
    <row r="27" spans="1:17" ht="18" customHeight="1">
      <c r="A27" s="9">
        <v>3</v>
      </c>
      <c r="B27" s="17" t="s">
        <v>37</v>
      </c>
      <c r="C27" s="17" t="s">
        <v>38</v>
      </c>
      <c r="D27" s="9" t="s">
        <v>10</v>
      </c>
      <c r="E27" s="9" t="s">
        <v>32</v>
      </c>
      <c r="F27" s="5">
        <v>193</v>
      </c>
      <c r="G27" s="18">
        <f>F27/3</f>
        <v>64.333333333333329</v>
      </c>
      <c r="H27" s="39">
        <f>F27/3*0.3</f>
        <v>19.299999999999997</v>
      </c>
      <c r="I27" s="5">
        <v>66</v>
      </c>
      <c r="J27" s="39">
        <f>I27*0.4</f>
        <v>26.400000000000002</v>
      </c>
      <c r="K27" s="5">
        <f>H27+J27</f>
        <v>45.7</v>
      </c>
      <c r="L27" s="24">
        <v>79</v>
      </c>
      <c r="M27" s="40">
        <f t="shared" si="4"/>
        <v>23.7</v>
      </c>
      <c r="N27" s="24">
        <f t="shared" si="5"/>
        <v>69.400000000000006</v>
      </c>
      <c r="O27" s="19" t="s">
        <v>79</v>
      </c>
      <c r="P27" s="22"/>
      <c r="Q27" s="33"/>
    </row>
    <row r="28" spans="1:17" ht="18" customHeight="1">
      <c r="A28" s="9">
        <v>4</v>
      </c>
      <c r="B28" s="17" t="s">
        <v>43</v>
      </c>
      <c r="C28" s="17" t="s">
        <v>44</v>
      </c>
      <c r="D28" s="9" t="s">
        <v>10</v>
      </c>
      <c r="E28" s="9" t="s">
        <v>32</v>
      </c>
      <c r="F28" s="5">
        <v>190.5</v>
      </c>
      <c r="G28" s="18">
        <f>F28/3</f>
        <v>63.5</v>
      </c>
      <c r="H28" s="39">
        <f>F28/3*0.3</f>
        <v>19.05</v>
      </c>
      <c r="I28" s="5">
        <v>62</v>
      </c>
      <c r="J28" s="39">
        <f>I28*0.4</f>
        <v>24.8</v>
      </c>
      <c r="K28" s="5">
        <f>H28+J28</f>
        <v>43.85</v>
      </c>
      <c r="L28" s="24">
        <v>79</v>
      </c>
      <c r="M28" s="40">
        <f t="shared" si="4"/>
        <v>23.7</v>
      </c>
      <c r="N28" s="24">
        <f t="shared" si="5"/>
        <v>67.55</v>
      </c>
      <c r="O28" s="19" t="s">
        <v>42</v>
      </c>
      <c r="P28" s="22"/>
      <c r="Q28" s="33"/>
    </row>
    <row r="29" spans="1:17" ht="18" customHeight="1">
      <c r="A29" s="9">
        <v>5</v>
      </c>
      <c r="B29" s="17" t="s">
        <v>40</v>
      </c>
      <c r="C29" s="20" t="s">
        <v>41</v>
      </c>
      <c r="D29" s="9" t="s">
        <v>10</v>
      </c>
      <c r="E29" s="9" t="s">
        <v>32</v>
      </c>
      <c r="F29" s="5">
        <v>178.5</v>
      </c>
      <c r="G29" s="18">
        <f t="shared" ref="G29:G30" si="6">F29/3</f>
        <v>59.5</v>
      </c>
      <c r="H29" s="39">
        <f t="shared" ref="H29:H30" si="7">F29/3*0.3</f>
        <v>17.849999999999998</v>
      </c>
      <c r="I29" s="5">
        <v>65.5</v>
      </c>
      <c r="J29" s="39">
        <f t="shared" ref="J29:J30" si="8">I29*0.4</f>
        <v>26.200000000000003</v>
      </c>
      <c r="K29" s="5">
        <f t="shared" ref="K29:K30" si="9">H29+J29</f>
        <v>44.05</v>
      </c>
      <c r="L29" s="24">
        <v>78.2</v>
      </c>
      <c r="M29" s="40">
        <f t="shared" si="4"/>
        <v>23.46</v>
      </c>
      <c r="N29" s="24">
        <f t="shared" si="5"/>
        <v>67.509999999999991</v>
      </c>
      <c r="O29" s="19" t="s">
        <v>45</v>
      </c>
      <c r="P29" s="22"/>
      <c r="Q29" s="33"/>
    </row>
    <row r="30" spans="1:17" ht="18" customHeight="1">
      <c r="A30" s="9">
        <v>6</v>
      </c>
      <c r="B30" s="17" t="s">
        <v>46</v>
      </c>
      <c r="C30" s="17" t="s">
        <v>47</v>
      </c>
      <c r="D30" s="9" t="s">
        <v>10</v>
      </c>
      <c r="E30" s="9" t="s">
        <v>32</v>
      </c>
      <c r="F30" s="5">
        <v>189</v>
      </c>
      <c r="G30" s="18">
        <f t="shared" si="6"/>
        <v>63</v>
      </c>
      <c r="H30" s="39">
        <f t="shared" si="7"/>
        <v>18.899999999999999</v>
      </c>
      <c r="I30" s="5">
        <v>62</v>
      </c>
      <c r="J30" s="39">
        <f t="shared" si="8"/>
        <v>24.8</v>
      </c>
      <c r="K30" s="5">
        <f t="shared" si="9"/>
        <v>43.7</v>
      </c>
      <c r="L30" s="24">
        <v>75.2</v>
      </c>
      <c r="M30" s="40">
        <f t="shared" si="4"/>
        <v>22.56</v>
      </c>
      <c r="N30" s="24">
        <f t="shared" si="5"/>
        <v>66.260000000000005</v>
      </c>
      <c r="O30" s="19" t="s">
        <v>48</v>
      </c>
      <c r="P30" s="22"/>
      <c r="Q30" s="33"/>
    </row>
  </sheetData>
  <mergeCells count="3">
    <mergeCell ref="A24:Q24"/>
    <mergeCell ref="M9:N9"/>
    <mergeCell ref="A1:N1"/>
  </mergeCells>
  <phoneticPr fontId="4" type="noConversion"/>
  <printOptions horizontalCentered="1"/>
  <pageMargins left="0.16" right="0.16" top="0.31458333333333299" bottom="7.8472222222222193E-2" header="0.29861111111111099" footer="0.118055555555556"/>
  <pageSetup paperSize="9" scale="90" orientation="landscape" r:id="rId1"/>
  <ignoredErrors>
    <ignoredError sqref="C16 C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asus</cp:lastModifiedBy>
  <cp:lastPrinted>2023-07-03T07:56:13Z</cp:lastPrinted>
  <dcterms:created xsi:type="dcterms:W3CDTF">2006-09-16T00:00:00Z</dcterms:created>
  <dcterms:modified xsi:type="dcterms:W3CDTF">2023-07-05T02:07:44Z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D61E426E6E17456E99596D6FF66CC7EF_13</vt:lpwstr>
  </property>
  <property fmtid="{D5CDD505-2E9C-101B-9397-08002B2CF9AE}" pid="3" name="KSOProductBuildVer">
    <vt:lpwstr>2052-11.1.0.14309</vt:lpwstr>
  </property>
</Properties>
</file>