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<sst xmlns="http://schemas.openxmlformats.org/spreadsheetml/2006/main" count="106" uniqueCount="72">
  <si>
    <t>贵阳市工业和信息化局面试成绩及进入体检环节人员名单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</si>
  <si>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</si>
  <si>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</si>
  <si>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</si>
  <si>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</si>
  <si>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</si>
  <si>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</si>
  <si>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</si>
  <si>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</si>
  <si>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</si>
  <si>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</si>
  <si>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</si>
  <si>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</si>
  <si>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</si>
  <si>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</si>
  <si>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</si>
  <si>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</si>
  <si>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t>章宇</t>
  </si>
  <si>
    <t>1152014600619</t>
  </si>
  <si>
    <t>中关村贵阳科技园创新服务中心</t>
  </si>
  <si>
    <t>20101030201</t>
  </si>
  <si>
    <t>1</t>
  </si>
  <si>
    <t>是</t>
  </si>
  <si>
    <t>吴亚南</t>
  </si>
  <si>
    <t>1152014603417</t>
  </si>
  <si>
    <t>2</t>
  </si>
  <si>
    <t>舒浩楠</t>
  </si>
  <si>
    <t>1152014602905</t>
  </si>
  <si>
    <t>0</t>
  </si>
  <si>
    <t>3</t>
  </si>
  <si>
    <t>万怡</t>
  </si>
  <si>
    <t>1152014601718</t>
  </si>
  <si>
    <t>贵阳市中小企业服务中心</t>
  </si>
  <si>
    <t>20101030101</t>
  </si>
  <si>
    <t>84.2</t>
  </si>
  <si>
    <t>潘明报</t>
  </si>
  <si>
    <t>1152014602627</t>
  </si>
  <si>
    <t>82.6</t>
  </si>
  <si>
    <t>雷辉辉</t>
  </si>
  <si>
    <t>1152014602530</t>
  </si>
  <si>
    <t>80.4</t>
  </si>
  <si>
    <t>肖祥玉</t>
  </si>
  <si>
    <t>1152014601615</t>
  </si>
  <si>
    <t>4</t>
  </si>
  <si>
    <t>艾龙</t>
  </si>
  <si>
    <t>1152014603009</t>
  </si>
  <si>
    <t>贵阳市煤炭安全生产技术中心</t>
  </si>
  <si>
    <t>20101030301</t>
  </si>
  <si>
    <t>79.8</t>
  </si>
  <si>
    <t>姚正钰</t>
  </si>
  <si>
    <t>1152014601107</t>
  </si>
  <si>
    <t>82.4</t>
  </si>
  <si>
    <t>李娇娇</t>
  </si>
  <si>
    <t>1152014600120</t>
  </si>
  <si>
    <t>70.4</t>
  </si>
  <si>
    <t>王家猛</t>
  </si>
  <si>
    <t>1152014600418</t>
  </si>
  <si>
    <t>20101030302</t>
  </si>
  <si>
    <t>80</t>
  </si>
  <si>
    <t>王仁义</t>
  </si>
  <si>
    <t>1152014600405</t>
  </si>
  <si>
    <t>76.2</t>
  </si>
  <si>
    <t>文利东</t>
  </si>
  <si>
    <t>1152014602801</t>
  </si>
  <si>
    <t>72.8</t>
  </si>
  <si>
    <t>李海中</t>
  </si>
  <si>
    <t>1152014600812</t>
  </si>
  <si>
    <t>20101030303</t>
  </si>
  <si>
    <t>林广</t>
  </si>
  <si>
    <t>1152014602717</t>
  </si>
  <si>
    <t>洪渊</t>
  </si>
  <si>
    <t>1152014603004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</si>
</sst>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2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zoomScale="90" zoomScaleNormal="90" workbookViewId="0">
      <selection activeCell="U9" sqref="U9"/>
    </sheetView>
  </sheetViews>
  <sheetFormatPr defaultColWidth="9" defaultRowHeight="13.5"/>
  <cols>
    <col min="1" max="1" width="4.5" customWidth="1"/>
    <col min="2" max="2" width="6.25" customWidth="1"/>
    <col min="3" max="3" width="14.5" customWidth="1"/>
    <col min="4" max="4" width="17.5" customWidth="1"/>
    <col min="5" max="5" width="16.25" customWidth="1"/>
    <col min="6" max="6" width="8.875" customWidth="1"/>
    <col min="7" max="7" width="8.5" style="2" customWidth="1"/>
    <col min="8" max="9" width="8" style="2" customWidth="1"/>
    <col min="10" max="10" width="8.5" style="2" customWidth="1"/>
    <col min="11" max="11" width="7.875" style="3" customWidth="1"/>
    <col min="12" max="12" width="5.25" style="2" customWidth="1"/>
    <col min="13" max="13" width="9" style="3"/>
    <col min="14" max="14" width="9" style="2"/>
    <col min="15" max="15" width="5.625" style="2" customWidth="1"/>
    <col min="16" max="16" width="5.25" style="2" customWidth="1"/>
  </cols>
  <sheetData>
    <row r="1" ht="6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7.15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22" t="s">
        <v>11</v>
      </c>
      <c r="L2" s="7" t="s">
        <v>12</v>
      </c>
      <c r="M2" s="22" t="s">
        <v>13</v>
      </c>
      <c r="N2" s="7" t="s">
        <v>14</v>
      </c>
      <c r="O2" s="7" t="s">
        <v>15</v>
      </c>
      <c r="P2" s="23" t="s">
        <v>16</v>
      </c>
    </row>
    <row r="3" ht="37.15" customHeight="1" spans="1:16">
      <c r="A3" s="9">
        <v>1</v>
      </c>
      <c r="B3" s="10" t="s">
        <v>17</v>
      </c>
      <c r="C3" s="11" t="s">
        <v>18</v>
      </c>
      <c r="D3" s="12" t="s">
        <v>19</v>
      </c>
      <c r="E3" s="11" t="s">
        <v>20</v>
      </c>
      <c r="F3" s="13">
        <v>184</v>
      </c>
      <c r="G3" s="14">
        <f t="shared" ref="G3:G5" si="0">F3/3</f>
        <v>61.3333333333333</v>
      </c>
      <c r="H3" s="15">
        <f t="shared" ref="H3:H5" si="1">F3/3*0.3</f>
        <v>18.4</v>
      </c>
      <c r="I3" s="11">
        <v>71</v>
      </c>
      <c r="J3" s="15">
        <f t="shared" ref="J3:J5" si="2">I3*0.4</f>
        <v>28.4</v>
      </c>
      <c r="K3" s="14">
        <f t="shared" ref="K3:K5" si="3">J3+H3</f>
        <v>46.8</v>
      </c>
      <c r="L3" s="24">
        <v>85</v>
      </c>
      <c r="M3" s="25">
        <f>L3*0.3</f>
        <v>25.5</v>
      </c>
      <c r="N3" s="26">
        <f>H3+J3+M3</f>
        <v>72.3</v>
      </c>
      <c r="O3" s="27" t="s">
        <v>21</v>
      </c>
      <c r="P3" s="28" t="s">
        <v>22</v>
      </c>
    </row>
    <row r="4" ht="37.15" customHeight="1" spans="1:16">
      <c r="A4" s="9">
        <v>2</v>
      </c>
      <c r="B4" s="10" t="s">
        <v>23</v>
      </c>
      <c r="C4" s="11" t="s">
        <v>24</v>
      </c>
      <c r="D4" s="12" t="s">
        <v>19</v>
      </c>
      <c r="E4" s="11" t="s">
        <v>20</v>
      </c>
      <c r="F4" s="13">
        <v>200</v>
      </c>
      <c r="G4" s="14">
        <f t="shared" si="0"/>
        <v>66.6666666666667</v>
      </c>
      <c r="H4" s="15">
        <f t="shared" si="1"/>
        <v>20</v>
      </c>
      <c r="I4" s="11">
        <v>66</v>
      </c>
      <c r="J4" s="15">
        <f t="shared" si="2"/>
        <v>26.4</v>
      </c>
      <c r="K4" s="14">
        <f t="shared" si="3"/>
        <v>46.4</v>
      </c>
      <c r="L4" s="24">
        <v>78.6</v>
      </c>
      <c r="M4" s="25">
        <f>L4*0.3</f>
        <v>23.58</v>
      </c>
      <c r="N4" s="26">
        <f t="shared" ref="N4:N22" si="4">H4+J4+M4</f>
        <v>69.98</v>
      </c>
      <c r="O4" s="27" t="s">
        <v>25</v>
      </c>
      <c r="P4" s="28" t="s">
        <v>22</v>
      </c>
    </row>
    <row r="5" ht="37.15" customHeight="1" spans="1:16">
      <c r="A5" s="9">
        <v>3</v>
      </c>
      <c r="B5" s="10" t="s">
        <v>26</v>
      </c>
      <c r="C5" s="11" t="s">
        <v>27</v>
      </c>
      <c r="D5" s="12" t="s">
        <v>19</v>
      </c>
      <c r="E5" s="11" t="s">
        <v>20</v>
      </c>
      <c r="F5" s="13">
        <v>186.5</v>
      </c>
      <c r="G5" s="14">
        <f t="shared" si="0"/>
        <v>62.1666666666667</v>
      </c>
      <c r="H5" s="15">
        <f t="shared" si="1"/>
        <v>18.65</v>
      </c>
      <c r="I5" s="11">
        <v>63</v>
      </c>
      <c r="J5" s="15">
        <f t="shared" si="2"/>
        <v>25.2</v>
      </c>
      <c r="K5" s="14">
        <f t="shared" si="3"/>
        <v>43.85</v>
      </c>
      <c r="L5" s="27" t="s">
        <v>28</v>
      </c>
      <c r="M5" s="25">
        <f t="shared" ref="M5:M10" si="5">L5*0.3</f>
        <v>0</v>
      </c>
      <c r="N5" s="26">
        <f t="shared" si="4"/>
        <v>43.85</v>
      </c>
      <c r="O5" s="27" t="s">
        <v>29</v>
      </c>
      <c r="P5" s="28"/>
    </row>
    <row r="6" ht="37.15" customHeight="1" spans="1:16">
      <c r="A6" s="16"/>
      <c r="B6" s="16"/>
      <c r="C6" s="16"/>
      <c r="D6" s="16"/>
      <c r="E6" s="16"/>
      <c r="F6" s="16"/>
      <c r="G6" s="17"/>
      <c r="H6" s="18"/>
      <c r="I6" s="29"/>
      <c r="J6" s="29"/>
      <c r="K6" s="30"/>
      <c r="L6" s="29"/>
      <c r="M6" s="31"/>
      <c r="N6" s="17"/>
      <c r="O6" s="29"/>
      <c r="P6" s="32"/>
    </row>
    <row r="7" ht="37.15" customHeight="1" spans="1:16">
      <c r="A7" s="9">
        <v>1</v>
      </c>
      <c r="B7" s="10" t="s">
        <v>30</v>
      </c>
      <c r="C7" s="36" t="s">
        <v>31</v>
      </c>
      <c r="D7" s="12" t="s">
        <v>32</v>
      </c>
      <c r="E7" s="11" t="s">
        <v>33</v>
      </c>
      <c r="F7" s="13">
        <v>217.5</v>
      </c>
      <c r="G7" s="14">
        <f t="shared" ref="G7:G10" si="6">F7/3</f>
        <v>72.5</v>
      </c>
      <c r="H7" s="15">
        <f t="shared" ref="H7:H10" si="7">F7/3*0.3</f>
        <v>21.75</v>
      </c>
      <c r="I7" s="11">
        <v>78</v>
      </c>
      <c r="J7" s="15">
        <f t="shared" ref="J7:J10" si="8">I7*0.4</f>
        <v>31.2</v>
      </c>
      <c r="K7" s="14">
        <f t="shared" ref="K7:K10" si="9">J7+H7</f>
        <v>52.95</v>
      </c>
      <c r="L7" s="27" t="s">
        <v>34</v>
      </c>
      <c r="M7" s="25">
        <f t="shared" si="5"/>
        <v>25.26</v>
      </c>
      <c r="N7" s="26">
        <f t="shared" si="4"/>
        <v>78.21</v>
      </c>
      <c r="O7" s="27" t="s">
        <v>21</v>
      </c>
      <c r="P7" s="28" t="s">
        <v>22</v>
      </c>
    </row>
    <row r="8" ht="37.15" customHeight="1" spans="1:16">
      <c r="A8" s="9">
        <v>2</v>
      </c>
      <c r="B8" s="10" t="s">
        <v>35</v>
      </c>
      <c r="C8" s="11" t="s">
        <v>36</v>
      </c>
      <c r="D8" s="12" t="s">
        <v>32</v>
      </c>
      <c r="E8" s="11" t="s">
        <v>33</v>
      </c>
      <c r="F8" s="13">
        <v>202</v>
      </c>
      <c r="G8" s="14">
        <f>F8/3</f>
        <v>67.3333333333333</v>
      </c>
      <c r="H8" s="15">
        <f>F8/3*0.3</f>
        <v>20.2</v>
      </c>
      <c r="I8" s="11">
        <v>67</v>
      </c>
      <c r="J8" s="15">
        <f>I8*0.4</f>
        <v>26.8</v>
      </c>
      <c r="K8" s="14">
        <f>J8+H8</f>
        <v>47</v>
      </c>
      <c r="L8" s="27" t="s">
        <v>37</v>
      </c>
      <c r="M8" s="25">
        <f>L8*0.3</f>
        <v>24.78</v>
      </c>
      <c r="N8" s="26">
        <f>H8+J8+M8</f>
        <v>71.78</v>
      </c>
      <c r="O8" s="27" t="s">
        <v>25</v>
      </c>
      <c r="P8" s="28" t="s">
        <v>22</v>
      </c>
    </row>
    <row r="9" ht="37.15" customHeight="1" spans="1:16">
      <c r="A9" s="9">
        <v>3</v>
      </c>
      <c r="B9" s="10" t="s">
        <v>38</v>
      </c>
      <c r="C9" s="11" t="s">
        <v>39</v>
      </c>
      <c r="D9" s="12" t="s">
        <v>32</v>
      </c>
      <c r="E9" s="11" t="s">
        <v>33</v>
      </c>
      <c r="F9" s="13">
        <v>194</v>
      </c>
      <c r="G9" s="14">
        <f>F9/3</f>
        <v>64.6666666666667</v>
      </c>
      <c r="H9" s="15">
        <f>F9/3*0.3</f>
        <v>19.4</v>
      </c>
      <c r="I9" s="11">
        <v>70</v>
      </c>
      <c r="J9" s="15">
        <f>I9*0.4</f>
        <v>28</v>
      </c>
      <c r="K9" s="14">
        <f>J9+H9</f>
        <v>47.4</v>
      </c>
      <c r="L9" s="27" t="s">
        <v>40</v>
      </c>
      <c r="M9" s="25">
        <f>L9*0.3</f>
        <v>24.12</v>
      </c>
      <c r="N9" s="26">
        <f>H9+J9+M9</f>
        <v>71.52</v>
      </c>
      <c r="O9" s="27" t="s">
        <v>29</v>
      </c>
      <c r="P9" s="33"/>
    </row>
    <row r="10" ht="37.15" customHeight="1" spans="1:16">
      <c r="A10" s="9">
        <v>4</v>
      </c>
      <c r="B10" s="10" t="s">
        <v>41</v>
      </c>
      <c r="C10" s="11" t="s">
        <v>42</v>
      </c>
      <c r="D10" s="12" t="s">
        <v>32</v>
      </c>
      <c r="E10" s="11" t="s">
        <v>33</v>
      </c>
      <c r="F10" s="13">
        <v>164</v>
      </c>
      <c r="G10" s="14">
        <f t="shared" si="6"/>
        <v>54.6666666666667</v>
      </c>
      <c r="H10" s="15">
        <f t="shared" si="7"/>
        <v>16.4</v>
      </c>
      <c r="I10" s="11">
        <v>63</v>
      </c>
      <c r="J10" s="15">
        <f t="shared" si="8"/>
        <v>25.2</v>
      </c>
      <c r="K10" s="14">
        <f t="shared" si="9"/>
        <v>41.6</v>
      </c>
      <c r="L10" s="27" t="s">
        <v>37</v>
      </c>
      <c r="M10" s="25">
        <f t="shared" si="5"/>
        <v>24.78</v>
      </c>
      <c r="N10" s="26">
        <f t="shared" si="4"/>
        <v>66.38</v>
      </c>
      <c r="O10" s="27" t="s">
        <v>43</v>
      </c>
      <c r="P10" s="28"/>
    </row>
    <row r="11" ht="37.15" customHeight="1" spans="1:16">
      <c r="A11" s="16"/>
      <c r="B11" s="16"/>
      <c r="C11" s="16"/>
      <c r="D11" s="16"/>
      <c r="E11" s="16"/>
      <c r="F11" s="16"/>
      <c r="G11" s="17"/>
      <c r="H11" s="18"/>
      <c r="I11" s="32"/>
      <c r="J11" s="29"/>
      <c r="K11" s="30"/>
      <c r="L11" s="29"/>
      <c r="M11" s="31"/>
      <c r="N11" s="17"/>
      <c r="O11" s="32"/>
      <c r="P11" s="32"/>
    </row>
    <row r="12" ht="37.15" customHeight="1" spans="1:16">
      <c r="A12" s="9">
        <v>1</v>
      </c>
      <c r="B12" s="10" t="s">
        <v>44</v>
      </c>
      <c r="C12" s="11" t="s">
        <v>45</v>
      </c>
      <c r="D12" s="12" t="s">
        <v>46</v>
      </c>
      <c r="E12" s="11" t="s">
        <v>47</v>
      </c>
      <c r="F12" s="13">
        <v>182.5</v>
      </c>
      <c r="G12" s="19">
        <f t="shared" ref="G12:G14" si="10">F12/3</f>
        <v>60.8333333333333</v>
      </c>
      <c r="H12" s="20">
        <f t="shared" ref="H12:H14" si="11">F12/3*0.3</f>
        <v>18.25</v>
      </c>
      <c r="I12" s="11">
        <v>79.5</v>
      </c>
      <c r="J12" s="20">
        <f t="shared" ref="J12:J14" si="12">I12*0.4</f>
        <v>31.8</v>
      </c>
      <c r="K12" s="34">
        <f t="shared" ref="K12:K14" si="13">J12+H12</f>
        <v>50.05</v>
      </c>
      <c r="L12" s="27" t="s">
        <v>48</v>
      </c>
      <c r="M12" s="25">
        <f t="shared" ref="M11:M22" si="14">L12*0.3</f>
        <v>23.94</v>
      </c>
      <c r="N12" s="26">
        <f t="shared" si="4"/>
        <v>73.99</v>
      </c>
      <c r="O12" s="28">
        <v>1</v>
      </c>
      <c r="P12" s="28" t="s">
        <v>22</v>
      </c>
    </row>
    <row r="13" ht="37.15" customHeight="1" spans="1:16">
      <c r="A13" s="9">
        <v>2</v>
      </c>
      <c r="B13" s="10" t="s">
        <v>49</v>
      </c>
      <c r="C13" s="11" t="s">
        <v>50</v>
      </c>
      <c r="D13" s="12" t="s">
        <v>46</v>
      </c>
      <c r="E13" s="11" t="s">
        <v>47</v>
      </c>
      <c r="F13" s="13">
        <v>195</v>
      </c>
      <c r="G13" s="19">
        <f t="shared" si="10"/>
        <v>65</v>
      </c>
      <c r="H13" s="20">
        <f t="shared" si="11"/>
        <v>19.5</v>
      </c>
      <c r="I13" s="11">
        <v>70</v>
      </c>
      <c r="J13" s="20">
        <f t="shared" si="12"/>
        <v>28</v>
      </c>
      <c r="K13" s="34">
        <f t="shared" si="13"/>
        <v>47.5</v>
      </c>
      <c r="L13" s="27" t="s">
        <v>51</v>
      </c>
      <c r="M13" s="25">
        <f t="shared" si="14"/>
        <v>24.72</v>
      </c>
      <c r="N13" s="26">
        <f t="shared" si="4"/>
        <v>72.22</v>
      </c>
      <c r="O13" s="28">
        <v>2</v>
      </c>
      <c r="P13" s="28"/>
    </row>
    <row r="14" ht="37.15" customHeight="1" spans="1:16">
      <c r="A14" s="9">
        <v>3</v>
      </c>
      <c r="B14" s="10" t="s">
        <v>52</v>
      </c>
      <c r="C14" s="11" t="s">
        <v>53</v>
      </c>
      <c r="D14" s="12" t="s">
        <v>46</v>
      </c>
      <c r="E14" s="11" t="s">
        <v>47</v>
      </c>
      <c r="F14" s="13">
        <v>189.5</v>
      </c>
      <c r="G14" s="19">
        <f t="shared" si="10"/>
        <v>63.1666666666667</v>
      </c>
      <c r="H14" s="20">
        <f t="shared" si="11"/>
        <v>18.95</v>
      </c>
      <c r="I14" s="11">
        <v>60.5</v>
      </c>
      <c r="J14" s="20">
        <f t="shared" si="12"/>
        <v>24.2</v>
      </c>
      <c r="K14" s="34">
        <f t="shared" si="13"/>
        <v>43.15</v>
      </c>
      <c r="L14" s="27" t="s">
        <v>54</v>
      </c>
      <c r="M14" s="25">
        <f t="shared" si="14"/>
        <v>21.12</v>
      </c>
      <c r="N14" s="26">
        <f t="shared" si="4"/>
        <v>64.27</v>
      </c>
      <c r="O14" s="28">
        <v>3</v>
      </c>
      <c r="P14" s="28"/>
    </row>
    <row r="15" ht="37.15" customHeight="1" spans="1:16">
      <c r="A15" s="16"/>
      <c r="B15" s="16"/>
      <c r="C15" s="16"/>
      <c r="D15" s="21"/>
      <c r="E15" s="16"/>
      <c r="F15" s="16"/>
      <c r="G15" s="17"/>
      <c r="H15" s="18"/>
      <c r="I15" s="32"/>
      <c r="J15" s="29"/>
      <c r="K15" s="30"/>
      <c r="L15" s="29"/>
      <c r="M15" s="31"/>
      <c r="N15" s="17"/>
      <c r="O15" s="32"/>
      <c r="P15" s="32"/>
    </row>
    <row r="16" ht="37.15" customHeight="1" spans="1:16">
      <c r="A16" s="9">
        <v>1</v>
      </c>
      <c r="B16" s="10" t="s">
        <v>55</v>
      </c>
      <c r="C16" s="11" t="s">
        <v>56</v>
      </c>
      <c r="D16" s="12" t="s">
        <v>46</v>
      </c>
      <c r="E16" s="11" t="s">
        <v>57</v>
      </c>
      <c r="F16" s="13">
        <v>154.5</v>
      </c>
      <c r="G16" s="20">
        <f t="shared" ref="G16:G18" si="15">F16/3</f>
        <v>51.5</v>
      </c>
      <c r="H16" s="20">
        <f t="shared" ref="H16:H18" si="16">F16/3*0.3</f>
        <v>15.45</v>
      </c>
      <c r="I16" s="10">
        <v>61</v>
      </c>
      <c r="J16" s="20">
        <f t="shared" ref="J16:J18" si="17">I16*0.4</f>
        <v>24.4</v>
      </c>
      <c r="K16" s="19">
        <f t="shared" ref="K16:K18" si="18">J16+H16</f>
        <v>39.85</v>
      </c>
      <c r="L16" s="27" t="s">
        <v>58</v>
      </c>
      <c r="M16" s="25">
        <f t="shared" si="14"/>
        <v>24</v>
      </c>
      <c r="N16" s="26">
        <f t="shared" si="4"/>
        <v>63.85</v>
      </c>
      <c r="O16" s="28">
        <v>1</v>
      </c>
      <c r="P16" s="28" t="s">
        <v>22</v>
      </c>
    </row>
    <row r="17" ht="37.15" customHeight="1" spans="1:16">
      <c r="A17" s="9">
        <v>2</v>
      </c>
      <c r="B17" s="10" t="s">
        <v>59</v>
      </c>
      <c r="C17" s="11" t="s">
        <v>60</v>
      </c>
      <c r="D17" s="12" t="s">
        <v>46</v>
      </c>
      <c r="E17" s="11" t="s">
        <v>57</v>
      </c>
      <c r="F17" s="13">
        <v>124.5</v>
      </c>
      <c r="G17" s="20">
        <f>F17/3</f>
        <v>41.5</v>
      </c>
      <c r="H17" s="20">
        <f>F17/3*0.3</f>
        <v>12.45</v>
      </c>
      <c r="I17" s="10">
        <v>61</v>
      </c>
      <c r="J17" s="20">
        <f>I17*0.4</f>
        <v>24.4</v>
      </c>
      <c r="K17" s="19">
        <f>J17+H17</f>
        <v>36.85</v>
      </c>
      <c r="L17" s="27" t="s">
        <v>61</v>
      </c>
      <c r="M17" s="25">
        <f>L17*0.3</f>
        <v>22.86</v>
      </c>
      <c r="N17" s="26">
        <f>H17+J17+M17</f>
        <v>59.71</v>
      </c>
      <c r="O17" s="28">
        <v>2</v>
      </c>
      <c r="P17" s="28"/>
    </row>
    <row r="18" ht="37.15" customHeight="1" spans="1:16">
      <c r="A18" s="9">
        <v>3</v>
      </c>
      <c r="B18" s="10" t="s">
        <v>62</v>
      </c>
      <c r="C18" s="11" t="s">
        <v>63</v>
      </c>
      <c r="D18" s="12" t="s">
        <v>46</v>
      </c>
      <c r="E18" s="11" t="s">
        <v>57</v>
      </c>
      <c r="F18" s="13">
        <v>133</v>
      </c>
      <c r="G18" s="20">
        <f>F18/3</f>
        <v>44.3333333333333</v>
      </c>
      <c r="H18" s="20">
        <f>F18/3*0.3</f>
        <v>13.3</v>
      </c>
      <c r="I18" s="10">
        <v>60</v>
      </c>
      <c r="J18" s="20">
        <f>I18*0.4</f>
        <v>24</v>
      </c>
      <c r="K18" s="19">
        <f>J18+H18</f>
        <v>37.3</v>
      </c>
      <c r="L18" s="27" t="s">
        <v>64</v>
      </c>
      <c r="M18" s="25">
        <f>L18*0.3</f>
        <v>21.84</v>
      </c>
      <c r="N18" s="26">
        <f>H18+J18+M18</f>
        <v>59.14</v>
      </c>
      <c r="O18" s="28">
        <v>3</v>
      </c>
      <c r="P18" s="28"/>
    </row>
    <row r="19" ht="37.15" customHeight="1" spans="1:16">
      <c r="A19" s="16"/>
      <c r="B19" s="16"/>
      <c r="C19" s="16"/>
      <c r="D19" s="21"/>
      <c r="E19" s="16"/>
      <c r="F19" s="16"/>
      <c r="G19" s="17"/>
      <c r="H19" s="18"/>
      <c r="I19" s="32"/>
      <c r="J19" s="29"/>
      <c r="K19" s="30"/>
      <c r="L19" s="29"/>
      <c r="M19" s="31"/>
      <c r="N19" s="17"/>
      <c r="O19" s="32"/>
      <c r="P19" s="32"/>
    </row>
    <row r="20" ht="37.15" customHeight="1" spans="1:16">
      <c r="A20" s="9">
        <v>1</v>
      </c>
      <c r="B20" s="10" t="s">
        <v>65</v>
      </c>
      <c r="C20" s="11" t="s">
        <v>66</v>
      </c>
      <c r="D20" s="12" t="s">
        <v>46</v>
      </c>
      <c r="E20" s="11" t="s">
        <v>67</v>
      </c>
      <c r="F20" s="13">
        <v>194</v>
      </c>
      <c r="G20" s="20">
        <f t="shared" ref="G20:G22" si="19">F20/3</f>
        <v>64.6666666666667</v>
      </c>
      <c r="H20" s="20">
        <f t="shared" ref="H20:H22" si="20">F20/3*0.3</f>
        <v>19.4</v>
      </c>
      <c r="I20" s="10">
        <v>76</v>
      </c>
      <c r="J20" s="20">
        <f t="shared" ref="J20:J22" si="21">I20*0.4</f>
        <v>30.4</v>
      </c>
      <c r="K20" s="19">
        <f t="shared" ref="K20:K22" si="22">J20+H20</f>
        <v>49.8</v>
      </c>
      <c r="L20" s="35">
        <v>87.8</v>
      </c>
      <c r="M20" s="25">
        <f t="shared" si="14"/>
        <v>26.34</v>
      </c>
      <c r="N20" s="26">
        <f t="shared" si="4"/>
        <v>76.14</v>
      </c>
      <c r="O20" s="28">
        <v>1</v>
      </c>
      <c r="P20" s="28" t="s">
        <v>22</v>
      </c>
    </row>
    <row r="21" ht="37.15" customHeight="1" spans="1:16">
      <c r="A21" s="9">
        <v>2</v>
      </c>
      <c r="B21" s="10" t="s">
        <v>68</v>
      </c>
      <c r="C21" s="11" t="s">
        <v>69</v>
      </c>
      <c r="D21" s="12" t="s">
        <v>46</v>
      </c>
      <c r="E21" s="11" t="s">
        <v>67</v>
      </c>
      <c r="F21" s="13">
        <v>194</v>
      </c>
      <c r="G21" s="20">
        <f t="shared" si="19"/>
        <v>64.6666666666667</v>
      </c>
      <c r="H21" s="20">
        <f t="shared" si="20"/>
        <v>19.4</v>
      </c>
      <c r="I21" s="10">
        <v>73</v>
      </c>
      <c r="J21" s="20">
        <f t="shared" si="21"/>
        <v>29.2</v>
      </c>
      <c r="K21" s="19">
        <f t="shared" si="22"/>
        <v>48.6</v>
      </c>
      <c r="L21" s="35">
        <v>83.8</v>
      </c>
      <c r="M21" s="25">
        <f t="shared" si="14"/>
        <v>25.14</v>
      </c>
      <c r="N21" s="26">
        <f t="shared" si="4"/>
        <v>73.74</v>
      </c>
      <c r="O21" s="28">
        <v>2</v>
      </c>
      <c r="P21" s="28"/>
    </row>
    <row r="22" ht="37.15" customHeight="1" spans="1:16">
      <c r="A22" s="9">
        <v>3</v>
      </c>
      <c r="B22" s="10" t="s">
        <v>70</v>
      </c>
      <c r="C22" s="11" t="s">
        <v>71</v>
      </c>
      <c r="D22" s="12" t="s">
        <v>46</v>
      </c>
      <c r="E22" s="11" t="s">
        <v>67</v>
      </c>
      <c r="F22" s="13">
        <v>169.5</v>
      </c>
      <c r="G22" s="20">
        <f t="shared" si="19"/>
        <v>56.5</v>
      </c>
      <c r="H22" s="20">
        <f t="shared" si="20"/>
        <v>16.95</v>
      </c>
      <c r="I22" s="10">
        <v>78</v>
      </c>
      <c r="J22" s="20">
        <f t="shared" si="21"/>
        <v>31.2</v>
      </c>
      <c r="K22" s="19">
        <f t="shared" si="22"/>
        <v>48.15</v>
      </c>
      <c r="L22" s="35">
        <v>80.8</v>
      </c>
      <c r="M22" s="25">
        <f t="shared" si="14"/>
        <v>24.24</v>
      </c>
      <c r="N22" s="26">
        <f t="shared" si="4"/>
        <v>72.39</v>
      </c>
      <c r="O22" s="28">
        <v>3</v>
      </c>
      <c r="P22" s="28"/>
    </row>
  </sheetData>
  <sortState ref="B17:N19">
    <sortCondition ref="N17:N19" descending="1"/>
  </sortState>
  <mergeCells count="1">
    <mergeCell ref="A1:P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2020-01-02T03:00:00Z</dcterms:created>
  <cp:lastPrinted>2020-10-09T07:59:00Z</cp:lastPrinted>
  <dcterms:modified xsi:type="dcterms:W3CDTF">2023-07-01T04:45:52Z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