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表1" sheetId="3" r:id="rId1"/>
  </sheets>
  <definedNames>
    <definedName name="_xlnm._FilterDatabase" localSheetId="0" hidden="1">表1!$A$4:$O$39</definedName>
    <definedName name="_xlnm.Print_Area" localSheetId="0">表1!$A$1:$N$39</definedName>
    <definedName name="_xlnm.Print_Titles" localSheetId="0">表1!$1:$4</definedName>
  </definedNames>
  <calcPr calcId="144525"/>
</workbook>
</file>

<file path=xl/comments1.xml><?xml version="1.0" encoding="utf-8"?>
<comments xmlns="http://schemas.openxmlformats.org/spreadsheetml/2006/main">
  <authors>
    <author>Administrator</author>
  </authors>
  <commentList>
    <comment ref="K26"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<sst xmlns="http://schemas.openxmlformats.org/spreadsheetml/2006/main" count="231" uniqueCount="158">
  <si>
    <t>三穗县高校毕业生就业见习生活补助及人身意外伤害与住院医疗商业保险补贴名单</t>
  </si>
  <si>
    <t>填报单位：三穗县就业局</t>
  </si>
  <si>
    <t>序号</t>
  </si>
  <si>
    <t>申请单位</t>
  </si>
  <si>
    <t>见习姓名</t>
  </si>
  <si>
    <t>身份证号码</t>
  </si>
  <si>
    <t>毕业时间</t>
  </si>
  <si>
    <t>见习时间</t>
  </si>
  <si>
    <t>本次申请补贴时间</t>
  </si>
  <si>
    <t>申请补贴月数</t>
  </si>
  <si>
    <t>补贴标准（元）</t>
  </si>
  <si>
    <t>补贴金额小计（元）</t>
  </si>
  <si>
    <t>人身意外保险</t>
  </si>
  <si>
    <t>合计补贴金额（元）</t>
  </si>
  <si>
    <t>备注</t>
  </si>
  <si>
    <t>三穗县中医医院</t>
  </si>
  <si>
    <t>杨昭楠</t>
  </si>
  <si>
    <t>522624********321X</t>
  </si>
  <si>
    <t>2022.7.1</t>
  </si>
  <si>
    <t>2022.8.1-2023.7.31</t>
  </si>
  <si>
    <t>2022.08.1-2022.08.31</t>
  </si>
  <si>
    <t>桐林镇人民政府</t>
  </si>
  <si>
    <t>杨晓华</t>
  </si>
  <si>
    <t>522624********0024</t>
  </si>
  <si>
    <t>2020.7.1</t>
  </si>
  <si>
    <t>2020.09.01—2021.08.31</t>
  </si>
  <si>
    <t>2020.08.07-2021.07.31</t>
  </si>
  <si>
    <t>粟周洪</t>
  </si>
  <si>
    <t>522624********3617</t>
  </si>
  <si>
    <t>2020.09.01-2021.01.31</t>
  </si>
  <si>
    <t>杨梅</t>
  </si>
  <si>
    <t>522624********0043</t>
  </si>
  <si>
    <t>2020.09.01-2021.05.31</t>
  </si>
  <si>
    <t>石帮顺</t>
  </si>
  <si>
    <t>522624********3219</t>
  </si>
  <si>
    <t>2020.10.01—2021.09.30</t>
  </si>
  <si>
    <t>2020.11.01-2021.1.31</t>
  </si>
  <si>
    <t>杨林燕</t>
  </si>
  <si>
    <t>522624********3243</t>
  </si>
  <si>
    <t>2020.11.1—2021.10.30</t>
  </si>
  <si>
    <t>2020.11.01-2020.12.31</t>
  </si>
  <si>
    <t>粟多杭</t>
  </si>
  <si>
    <t>2020.11.01—2021.10.30</t>
  </si>
  <si>
    <t>三穗县统计局</t>
  </si>
  <si>
    <t>刘航利</t>
  </si>
  <si>
    <t>2021.07.1</t>
  </si>
  <si>
    <t>2022.7.25-2023.7.24</t>
  </si>
  <si>
    <t>2022.7.25-2022.08.31</t>
  </si>
  <si>
    <t>其中7月补贴5天</t>
  </si>
  <si>
    <t>杨晨</t>
  </si>
  <si>
    <t>522501********2464</t>
  </si>
  <si>
    <t>2022.8.22-2023.7.31</t>
  </si>
  <si>
    <t>2022.08.22-2022.11.04</t>
  </si>
  <si>
    <t>其中11月补贴4天</t>
  </si>
  <si>
    <t>姚元梅</t>
  </si>
  <si>
    <t>522624********0028</t>
  </si>
  <si>
    <t>2022.9.6-2023.9.5</t>
  </si>
  <si>
    <t>2022.09.06-2023.01.20</t>
  </si>
  <si>
    <t>其中1月补贴11天</t>
  </si>
  <si>
    <t>三穗县退役军人事务局</t>
  </si>
  <si>
    <t>杨玉林</t>
  </si>
  <si>
    <t>522624********0031</t>
  </si>
  <si>
    <t>2021.7.1</t>
  </si>
  <si>
    <t>2021.8.1-2022.7.31</t>
  </si>
  <si>
    <t>2021.8.1-2021.8.31</t>
  </si>
  <si>
    <t>王英</t>
  </si>
  <si>
    <t>522527********1523</t>
  </si>
  <si>
    <t>2022.6.16</t>
  </si>
  <si>
    <t>2022.08.01-2023.01.31</t>
  </si>
  <si>
    <t>余涛</t>
  </si>
  <si>
    <t>522625********2149</t>
  </si>
  <si>
    <t>2022.08.01-2022.11.31</t>
  </si>
  <si>
    <t>三穗县卫生健康局</t>
  </si>
  <si>
    <t>莫昌林</t>
  </si>
  <si>
    <t>522624********0078</t>
  </si>
  <si>
    <t>2020.10.26-2021.10.25</t>
  </si>
  <si>
    <t>2020.10.26-2021.02.31</t>
  </si>
  <si>
    <t>其中10月补贴5天</t>
  </si>
  <si>
    <t>吴其州</t>
  </si>
  <si>
    <t>522624********0039</t>
  </si>
  <si>
    <t>2020.10.19-2021.10.18</t>
  </si>
  <si>
    <t>2020.10.19-2021.02.31</t>
  </si>
  <si>
    <t>其中10月补贴10天</t>
  </si>
  <si>
    <t>欧阳开轩</t>
  </si>
  <si>
    <t>522624********0014</t>
  </si>
  <si>
    <t>2019.6.30</t>
  </si>
  <si>
    <t>2020.10.28-2021.10.28</t>
  </si>
  <si>
    <t>2020.10.28-2020.11.31</t>
  </si>
  <si>
    <t>其中10月补贴2天</t>
  </si>
  <si>
    <t>522624********2620</t>
  </si>
  <si>
    <t>2020.9.22-2021.9.21</t>
  </si>
  <si>
    <t>2020.9.22-2021.09.21</t>
  </si>
  <si>
    <t>其中2020年9月补贴7天，2021年9月补贴15天</t>
  </si>
  <si>
    <t>杨琳</t>
  </si>
  <si>
    <t>522624********0026</t>
  </si>
  <si>
    <t>2020.6.30</t>
  </si>
  <si>
    <t>2020.9.15-2021.9.14</t>
  </si>
  <si>
    <t>2020.9.15-2021.8.31</t>
  </si>
  <si>
    <t>其中9月补贴14天</t>
  </si>
  <si>
    <t>杨明倩</t>
  </si>
  <si>
    <t>522624********0042</t>
  </si>
  <si>
    <t>2021.08.01-2022.07.31</t>
  </si>
  <si>
    <t>杨丽萍</t>
  </si>
  <si>
    <t>522625********2726</t>
  </si>
  <si>
    <t>2022.7.1-2023.6.30</t>
  </si>
  <si>
    <t>2022.07.01-2022.10.31</t>
  </si>
  <si>
    <t>三穗县民族宗教事务局</t>
  </si>
  <si>
    <t>张小雪</t>
  </si>
  <si>
    <t>522624********4021</t>
  </si>
  <si>
    <t>2021-8.2-2022.7.31</t>
  </si>
  <si>
    <t>2021-8.2-2022.2.31</t>
  </si>
  <si>
    <t>杨旋</t>
  </si>
  <si>
    <t>522624********3244</t>
  </si>
  <si>
    <t>其中3月补贴11天</t>
  </si>
  <si>
    <t>吴金慧</t>
  </si>
  <si>
    <t>522624********004X</t>
  </si>
  <si>
    <t>2021.6.7</t>
  </si>
  <si>
    <t>2022.7.7-2023.7.7</t>
  </si>
  <si>
    <t>2022.7.7-2022.12.31</t>
  </si>
  <si>
    <t>三穗县人力资源和社会保障局</t>
  </si>
  <si>
    <t>张细德</t>
  </si>
  <si>
    <t>522624********441X</t>
  </si>
  <si>
    <t>2023.1.1-2023.4.31</t>
  </si>
  <si>
    <t>杨洋</t>
  </si>
  <si>
    <t>522624********0034</t>
  </si>
  <si>
    <t>龙婷婷</t>
  </si>
  <si>
    <t>522624********002X</t>
  </si>
  <si>
    <t>2022.8.1-2023.9.30</t>
  </si>
  <si>
    <t>2023.1.1-2023.1.31</t>
  </si>
  <si>
    <t>杨曼琪</t>
  </si>
  <si>
    <t>522425********9040</t>
  </si>
  <si>
    <t>2022.10.1-2023.9.30</t>
  </si>
  <si>
    <t>刘荣济</t>
  </si>
  <si>
    <t>2021.7.26</t>
  </si>
  <si>
    <t>2022.10.18-2023.9.31</t>
  </si>
  <si>
    <t>三穗县投资促进局</t>
  </si>
  <si>
    <t>王瑶</t>
  </si>
  <si>
    <t>522624********0062</t>
  </si>
  <si>
    <t>2021.9.1-2022.8.31</t>
  </si>
  <si>
    <t>潘承芝</t>
  </si>
  <si>
    <t>522624********4421</t>
  </si>
  <si>
    <t>2021.9.1-2022.1.31</t>
  </si>
  <si>
    <t>舒琪</t>
  </si>
  <si>
    <t>522624********122X</t>
  </si>
  <si>
    <t>2022.6.23</t>
  </si>
  <si>
    <t>2022.8.1-2023.3.31</t>
  </si>
  <si>
    <t>杨锐</t>
  </si>
  <si>
    <t>522624********1815</t>
  </si>
  <si>
    <t>2022.8.31-2023.02.31</t>
  </si>
  <si>
    <t>刘茜</t>
  </si>
  <si>
    <t>522624********0063</t>
  </si>
  <si>
    <t>2022.8.10-2023.8.9</t>
  </si>
  <si>
    <t>三穗县扶贫开发投资有限责任公司</t>
  </si>
  <si>
    <t>吴章康</t>
  </si>
  <si>
    <t>522624********1219</t>
  </si>
  <si>
    <t>2022.6.8</t>
  </si>
  <si>
    <t>2022.7.25-2023.01.31</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</si>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</sst>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sz val="11"/>
      <name val="宋体"/>
      <charset val="134"/>
    </font>
    <font>
      <b/>
      <sz val="24"/>
      <name val="宋体"/>
      <charset val="134"/>
      <scheme val="minor"/>
    </font>
    <font>
      <b/>
      <sz val="12"/>
      <name val="宋体"/>
      <charset val="134"/>
      <scheme val="minor"/>
    </font>
    <font>
      <sz val="10"/>
      <name val="宋体"/>
      <charset val="134"/>
    </font>
    <font>
      <sz val="11"/>
      <color rgb="FF000000"/>
      <name val="微软雅黑"/>
      <charset val="134"/>
    </font>
    <font>
      <sz val="1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Fill="1" applyBorder="1" applyAlignment="1">
      <alignment horizontal="center" vertical="center" shrinkToFit="1"/>
    </xf>
    <xf numFmtId="0" fontId="2" fillId="0" borderId="0" xfId="0" applyFont="1" applyFill="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176" fontId="5"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Alignment="1">
      <alignment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0" xfId="0" applyNumberFormat="1"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zoomScale="80" zoomScaleNormal="80" zoomScaleSheetLayoutView="40" workbookViewId="0">
      <pane xSplit="1" ySplit="4" topLeftCell="B23" activePane="bottomRight" state="frozen"/>
      <selection/>
      <selection pane="topRight"/>
      <selection pane="bottomLeft"/>
      <selection pane="bottomRight" activeCell="M39" sqref="M39"/>
    </sheetView>
  </sheetViews>
  <sheetFormatPr defaultColWidth="9" defaultRowHeight="13.5"/>
  <cols>
    <col min="1" max="1" width="7.04166666666667" style="1" customWidth="1"/>
    <col min="2" max="2" width="22.7166666666667" style="1" customWidth="1"/>
    <col min="3" max="3" width="11.7" style="1" customWidth="1"/>
    <col min="4" max="4" width="25.075" style="1" customWidth="1"/>
    <col min="5" max="5" width="10.875" style="1" customWidth="1"/>
    <col min="6" max="6" width="20.2916666666667" style="1" customWidth="1"/>
    <col min="7" max="7" width="21.2916666666667" style="1" customWidth="1"/>
    <col min="8" max="8" width="9.98333333333333" style="1" customWidth="1"/>
    <col min="9" max="9" width="9.45833333333333" style="1" customWidth="1"/>
    <col min="10" max="10" width="8.975" style="1" customWidth="1"/>
    <col min="11" max="11" width="13.75" style="1" customWidth="1"/>
    <col min="12" max="12" width="11.725" style="1" customWidth="1"/>
    <col min="13" max="13" width="10.3083333333333" style="1" customWidth="1"/>
    <col min="14" max="14" width="20.775" style="1" customWidth="1"/>
    <col min="15" max="15" width="17.3333333333333" style="1" customWidth="1"/>
    <col min="16" max="16384" width="9" style="1"/>
  </cols>
  <sheetData>
    <row r="1" s="1" customFormat="1" ht="42" customHeight="1" spans="1:14">
      <c r="A1" s="3" t="s">
        <v>0</v>
      </c>
      <c r="B1" s="3"/>
      <c r="C1" s="3"/>
      <c r="D1" s="3"/>
      <c r="E1" s="3"/>
      <c r="F1" s="3"/>
      <c r="G1" s="3"/>
      <c r="H1" s="3"/>
      <c r="I1" s="3"/>
      <c r="J1" s="3"/>
      <c r="K1" s="3"/>
      <c r="L1" s="3"/>
      <c r="M1" s="3"/>
      <c r="N1" s="3"/>
    </row>
    <row r="2" s="1" customFormat="1" ht="29.1" customHeight="1" spans="1:13">
      <c r="A2" s="4" t="s">
        <v>1</v>
      </c>
      <c r="B2" s="4"/>
      <c r="C2" s="4"/>
      <c r="D2" s="4"/>
      <c r="E2" s="4"/>
      <c r="F2" s="5"/>
      <c r="G2" s="5"/>
      <c r="H2" s="5"/>
      <c r="I2" s="27"/>
      <c r="J2" s="27"/>
      <c r="K2" s="27"/>
      <c r="L2" s="27"/>
      <c r="M2" s="27"/>
    </row>
    <row r="3" s="1" customFormat="1" ht="7" customHeight="1" spans="1:13">
      <c r="A3" s="4"/>
      <c r="B3" s="4"/>
      <c r="C3" s="4"/>
      <c r="D3" s="4"/>
      <c r="E3" s="4"/>
      <c r="F3" s="5"/>
      <c r="G3" s="5"/>
      <c r="H3" s="5"/>
      <c r="I3" s="27"/>
      <c r="J3" s="27"/>
      <c r="K3" s="27"/>
      <c r="L3" s="27"/>
      <c r="M3" s="27"/>
    </row>
    <row r="4" s="2" customFormat="1" ht="28" customHeight="1" spans="1:14">
      <c r="A4" s="6" t="s">
        <v>2</v>
      </c>
      <c r="B4" s="6" t="s">
        <v>3</v>
      </c>
      <c r="C4" s="6" t="s">
        <v>4</v>
      </c>
      <c r="D4" s="6" t="s">
        <v>5</v>
      </c>
      <c r="E4" s="7" t="s">
        <v>6</v>
      </c>
      <c r="F4" s="6" t="s">
        <v>7</v>
      </c>
      <c r="G4" s="6" t="s">
        <v>8</v>
      </c>
      <c r="H4" s="6" t="s">
        <v>9</v>
      </c>
      <c r="I4" s="28" t="s">
        <v>10</v>
      </c>
      <c r="J4" s="28" t="s">
        <v>10</v>
      </c>
      <c r="K4" s="28" t="s">
        <v>11</v>
      </c>
      <c r="L4" s="28" t="s">
        <v>12</v>
      </c>
      <c r="M4" s="28" t="s">
        <v>13</v>
      </c>
      <c r="N4" s="8" t="s">
        <v>14</v>
      </c>
    </row>
    <row r="5" s="2" customFormat="1" ht="27" customHeight="1" spans="1:14">
      <c r="A5" s="6">
        <v>1</v>
      </c>
      <c r="B5" s="6" t="s">
        <v>15</v>
      </c>
      <c r="C5" s="8" t="s">
        <v>16</v>
      </c>
      <c r="D5" s="9" t="s">
        <v>17</v>
      </c>
      <c r="E5" s="6" t="s">
        <v>18</v>
      </c>
      <c r="F5" s="6" t="s">
        <v>19</v>
      </c>
      <c r="G5" s="6" t="s">
        <v>20</v>
      </c>
      <c r="H5" s="6">
        <v>1</v>
      </c>
      <c r="I5" s="28">
        <v>942</v>
      </c>
      <c r="J5" s="28"/>
      <c r="K5" s="28">
        <f>I5</f>
        <v>942</v>
      </c>
      <c r="L5" s="28">
        <v>260</v>
      </c>
      <c r="M5" s="28">
        <f>K5+L5</f>
        <v>1202</v>
      </c>
      <c r="N5" s="6"/>
    </row>
    <row r="6" s="2" customFormat="1" ht="27" customHeight="1" spans="1:14">
      <c r="A6" s="6">
        <v>2</v>
      </c>
      <c r="B6" s="10" t="s">
        <v>21</v>
      </c>
      <c r="C6" s="8" t="s">
        <v>22</v>
      </c>
      <c r="D6" s="9" t="s">
        <v>23</v>
      </c>
      <c r="E6" s="10" t="s">
        <v>24</v>
      </c>
      <c r="F6" s="6" t="s">
        <v>25</v>
      </c>
      <c r="G6" s="6" t="s">
        <v>26</v>
      </c>
      <c r="H6" s="6">
        <v>11</v>
      </c>
      <c r="I6" s="28">
        <v>942</v>
      </c>
      <c r="J6" s="28"/>
      <c r="K6" s="28">
        <f t="shared" ref="K6:K16" si="0">H6*I6</f>
        <v>10362</v>
      </c>
      <c r="L6" s="28"/>
      <c r="M6" s="29">
        <f>K6+K7+K8+K9+K10+K11</f>
        <v>30144</v>
      </c>
      <c r="N6" s="6"/>
    </row>
    <row r="7" s="2" customFormat="1" ht="27" customHeight="1" spans="1:14">
      <c r="A7" s="6">
        <v>3</v>
      </c>
      <c r="B7" s="10" t="s">
        <v>21</v>
      </c>
      <c r="C7" s="8" t="s">
        <v>27</v>
      </c>
      <c r="D7" s="9" t="s">
        <v>28</v>
      </c>
      <c r="E7" s="10" t="s">
        <v>24</v>
      </c>
      <c r="F7" s="6" t="s">
        <v>25</v>
      </c>
      <c r="G7" s="6" t="s">
        <v>29</v>
      </c>
      <c r="H7" s="6">
        <v>5</v>
      </c>
      <c r="I7" s="28">
        <v>942</v>
      </c>
      <c r="J7" s="28"/>
      <c r="K7" s="28">
        <f t="shared" si="0"/>
        <v>4710</v>
      </c>
      <c r="L7" s="28"/>
      <c r="M7" s="30"/>
      <c r="N7" s="6"/>
    </row>
    <row r="8" s="2" customFormat="1" ht="27" customHeight="1" spans="1:14">
      <c r="A8" s="6">
        <v>4</v>
      </c>
      <c r="B8" s="10" t="s">
        <v>21</v>
      </c>
      <c r="C8" s="8" t="s">
        <v>30</v>
      </c>
      <c r="D8" s="9" t="s">
        <v>31</v>
      </c>
      <c r="E8" s="10" t="s">
        <v>24</v>
      </c>
      <c r="F8" s="6" t="s">
        <v>25</v>
      </c>
      <c r="G8" s="6" t="s">
        <v>32</v>
      </c>
      <c r="H8" s="6">
        <v>9</v>
      </c>
      <c r="I8" s="28">
        <v>942</v>
      </c>
      <c r="J8" s="28"/>
      <c r="K8" s="28">
        <f t="shared" si="0"/>
        <v>8478</v>
      </c>
      <c r="L8" s="28"/>
      <c r="M8" s="30"/>
      <c r="N8" s="6"/>
    </row>
    <row r="9" s="2" customFormat="1" ht="27" customHeight="1" spans="1:14">
      <c r="A9" s="6">
        <v>5</v>
      </c>
      <c r="B9" s="10" t="s">
        <v>21</v>
      </c>
      <c r="C9" s="8" t="s">
        <v>33</v>
      </c>
      <c r="D9" s="9" t="s">
        <v>34</v>
      </c>
      <c r="E9" s="10" t="s">
        <v>24</v>
      </c>
      <c r="F9" s="6" t="s">
        <v>35</v>
      </c>
      <c r="G9" s="6" t="s">
        <v>36</v>
      </c>
      <c r="H9" s="6">
        <v>3</v>
      </c>
      <c r="I9" s="28">
        <v>942</v>
      </c>
      <c r="J9" s="28"/>
      <c r="K9" s="28">
        <f t="shared" si="0"/>
        <v>2826</v>
      </c>
      <c r="L9" s="28"/>
      <c r="M9" s="30"/>
      <c r="N9" s="6"/>
    </row>
    <row r="10" s="2" customFormat="1" ht="27" customHeight="1" spans="1:14">
      <c r="A10" s="6">
        <v>6</v>
      </c>
      <c r="B10" s="10" t="s">
        <v>21</v>
      </c>
      <c r="C10" s="8" t="s">
        <v>37</v>
      </c>
      <c r="D10" s="9" t="s">
        <v>38</v>
      </c>
      <c r="E10" s="10" t="s">
        <v>24</v>
      </c>
      <c r="F10" s="6" t="s">
        <v>39</v>
      </c>
      <c r="G10" s="6" t="s">
        <v>40</v>
      </c>
      <c r="H10" s="6">
        <v>2</v>
      </c>
      <c r="I10" s="28">
        <v>942</v>
      </c>
      <c r="J10" s="28"/>
      <c r="K10" s="28">
        <f t="shared" si="0"/>
        <v>1884</v>
      </c>
      <c r="L10" s="28"/>
      <c r="M10" s="30"/>
      <c r="N10" s="6"/>
    </row>
    <row r="11" s="2" customFormat="1" ht="27" customHeight="1" spans="1:14">
      <c r="A11" s="6">
        <v>7</v>
      </c>
      <c r="B11" s="10" t="s">
        <v>21</v>
      </c>
      <c r="C11" s="8" t="s">
        <v>41</v>
      </c>
      <c r="D11" s="9" t="s">
        <v>28</v>
      </c>
      <c r="E11" s="10" t="s">
        <v>24</v>
      </c>
      <c r="F11" s="6" t="s">
        <v>42</v>
      </c>
      <c r="G11" s="11" t="s">
        <v>40</v>
      </c>
      <c r="H11" s="6">
        <v>2</v>
      </c>
      <c r="I11" s="28">
        <v>942</v>
      </c>
      <c r="J11" s="28"/>
      <c r="K11" s="28">
        <f t="shared" si="0"/>
        <v>1884</v>
      </c>
      <c r="L11" s="28"/>
      <c r="M11" s="31"/>
      <c r="N11" s="6"/>
    </row>
    <row r="12" s="2" customFormat="1" ht="27" customHeight="1" spans="1:14">
      <c r="A12" s="6">
        <v>8</v>
      </c>
      <c r="B12" s="10" t="s">
        <v>43</v>
      </c>
      <c r="C12" s="10" t="s">
        <v>44</v>
      </c>
      <c r="D12" s="9" t="s">
        <v>31</v>
      </c>
      <c r="E12" s="12" t="s">
        <v>45</v>
      </c>
      <c r="F12" s="6" t="s">
        <v>46</v>
      </c>
      <c r="G12" s="6" t="s">
        <v>47</v>
      </c>
      <c r="H12" s="6">
        <v>2</v>
      </c>
      <c r="I12" s="28">
        <v>942</v>
      </c>
      <c r="J12" s="28"/>
      <c r="K12" s="28">
        <v>1159</v>
      </c>
      <c r="L12" s="28">
        <v>300</v>
      </c>
      <c r="M12" s="29">
        <f>K12+K13+K14+L12+L13+L14</f>
        <v>8360</v>
      </c>
      <c r="N12" s="32" t="s">
        <v>48</v>
      </c>
    </row>
    <row r="13" s="2" customFormat="1" ht="27" customHeight="1" spans="1:14">
      <c r="A13" s="6">
        <v>9</v>
      </c>
      <c r="B13" s="10" t="s">
        <v>43</v>
      </c>
      <c r="C13" s="10" t="s">
        <v>49</v>
      </c>
      <c r="D13" s="9" t="s">
        <v>50</v>
      </c>
      <c r="E13" s="6" t="s">
        <v>18</v>
      </c>
      <c r="F13" s="6" t="s">
        <v>51</v>
      </c>
      <c r="G13" s="6" t="s">
        <v>52</v>
      </c>
      <c r="H13" s="6">
        <v>3</v>
      </c>
      <c r="I13" s="28">
        <v>942</v>
      </c>
      <c r="J13" s="28"/>
      <c r="K13" s="28">
        <v>2057</v>
      </c>
      <c r="L13" s="28">
        <v>300</v>
      </c>
      <c r="M13" s="30"/>
      <c r="N13" s="32" t="s">
        <v>53</v>
      </c>
    </row>
    <row r="14" s="2" customFormat="1" ht="27" customHeight="1" spans="1:14">
      <c r="A14" s="6">
        <v>10</v>
      </c>
      <c r="B14" s="10" t="s">
        <v>43</v>
      </c>
      <c r="C14" s="10" t="s">
        <v>54</v>
      </c>
      <c r="D14" s="9" t="s">
        <v>55</v>
      </c>
      <c r="E14" s="6" t="s">
        <v>18</v>
      </c>
      <c r="F14" s="6" t="s">
        <v>56</v>
      </c>
      <c r="G14" s="6" t="s">
        <v>57</v>
      </c>
      <c r="H14" s="6">
        <v>5</v>
      </c>
      <c r="I14" s="28">
        <v>942</v>
      </c>
      <c r="J14" s="28"/>
      <c r="K14" s="28">
        <v>4244</v>
      </c>
      <c r="L14" s="28">
        <v>300</v>
      </c>
      <c r="M14" s="31"/>
      <c r="N14" s="32" t="s">
        <v>58</v>
      </c>
    </row>
    <row r="15" s="2" customFormat="1" ht="27" customHeight="1" spans="1:15">
      <c r="A15" s="6">
        <v>11</v>
      </c>
      <c r="B15" s="10" t="s">
        <v>59</v>
      </c>
      <c r="C15" s="6" t="s">
        <v>60</v>
      </c>
      <c r="D15" s="9" t="s">
        <v>61</v>
      </c>
      <c r="E15" s="6" t="s">
        <v>62</v>
      </c>
      <c r="F15" s="6" t="s">
        <v>63</v>
      </c>
      <c r="G15" s="6" t="s">
        <v>64</v>
      </c>
      <c r="H15" s="6">
        <v>1</v>
      </c>
      <c r="I15" s="28">
        <v>942</v>
      </c>
      <c r="J15" s="28"/>
      <c r="K15" s="28">
        <f>H15*I15</f>
        <v>942</v>
      </c>
      <c r="L15" s="28"/>
      <c r="M15" s="30">
        <f>K16+K17+K15</f>
        <v>10362</v>
      </c>
      <c r="N15" s="33"/>
      <c r="O15" s="34"/>
    </row>
    <row r="16" s="2" customFormat="1" ht="27" customHeight="1" spans="1:14">
      <c r="A16" s="6">
        <v>12</v>
      </c>
      <c r="B16" s="10" t="s">
        <v>59</v>
      </c>
      <c r="C16" s="10" t="s">
        <v>65</v>
      </c>
      <c r="D16" s="9" t="s">
        <v>66</v>
      </c>
      <c r="E16" s="6" t="s">
        <v>67</v>
      </c>
      <c r="F16" s="6" t="s">
        <v>19</v>
      </c>
      <c r="G16" s="6" t="s">
        <v>68</v>
      </c>
      <c r="H16" s="6">
        <v>6</v>
      </c>
      <c r="I16" s="28">
        <v>942</v>
      </c>
      <c r="J16" s="28"/>
      <c r="K16" s="28">
        <f>H16*I16</f>
        <v>5652</v>
      </c>
      <c r="L16" s="28"/>
      <c r="M16" s="30"/>
      <c r="N16" s="35"/>
    </row>
    <row r="17" s="2" customFormat="1" ht="27" customHeight="1" spans="1:15">
      <c r="A17" s="6">
        <v>13</v>
      </c>
      <c r="B17" s="10" t="s">
        <v>59</v>
      </c>
      <c r="C17" s="10" t="s">
        <v>69</v>
      </c>
      <c r="D17" s="9" t="s">
        <v>70</v>
      </c>
      <c r="E17" s="6" t="s">
        <v>18</v>
      </c>
      <c r="F17" s="6" t="s">
        <v>19</v>
      </c>
      <c r="G17" s="6" t="s">
        <v>71</v>
      </c>
      <c r="H17" s="6">
        <v>4</v>
      </c>
      <c r="I17" s="28">
        <v>942</v>
      </c>
      <c r="J17" s="28"/>
      <c r="K17" s="28">
        <f>H17*I17</f>
        <v>3768</v>
      </c>
      <c r="L17" s="28"/>
      <c r="M17" s="31"/>
      <c r="N17" s="36"/>
      <c r="O17" s="34"/>
    </row>
    <row r="18" s="2" customFormat="1" ht="27" customHeight="1" spans="1:14">
      <c r="A18" s="6">
        <v>14</v>
      </c>
      <c r="B18" s="10" t="s">
        <v>72</v>
      </c>
      <c r="C18" s="8" t="s">
        <v>73</v>
      </c>
      <c r="D18" s="9" t="s">
        <v>74</v>
      </c>
      <c r="E18" s="8" t="s">
        <v>24</v>
      </c>
      <c r="F18" s="6" t="s">
        <v>75</v>
      </c>
      <c r="G18" s="11" t="s">
        <v>76</v>
      </c>
      <c r="H18" s="6">
        <v>5</v>
      </c>
      <c r="I18" s="28">
        <v>942</v>
      </c>
      <c r="J18" s="28"/>
      <c r="K18" s="28">
        <v>3925</v>
      </c>
      <c r="L18" s="28"/>
      <c r="M18" s="29">
        <f>K18+K19+K20+K21+K22+K23+K24+L24</f>
        <v>46636.6551724138</v>
      </c>
      <c r="N18" s="6" t="s">
        <v>77</v>
      </c>
    </row>
    <row r="19" s="2" customFormat="1" ht="27" customHeight="1" spans="1:14">
      <c r="A19" s="6">
        <v>15</v>
      </c>
      <c r="B19" s="10" t="s">
        <v>72</v>
      </c>
      <c r="C19" s="8" t="s">
        <v>78</v>
      </c>
      <c r="D19" s="9" t="s">
        <v>79</v>
      </c>
      <c r="E19" s="8" t="s">
        <v>24</v>
      </c>
      <c r="F19" s="6" t="s">
        <v>80</v>
      </c>
      <c r="G19" s="6" t="s">
        <v>81</v>
      </c>
      <c r="H19" s="6">
        <v>5</v>
      </c>
      <c r="I19" s="28">
        <v>942</v>
      </c>
      <c r="J19" s="28"/>
      <c r="K19" s="28">
        <v>4144.8</v>
      </c>
      <c r="L19" s="28"/>
      <c r="M19" s="30"/>
      <c r="N19" s="6" t="s">
        <v>82</v>
      </c>
    </row>
    <row r="20" s="2" customFormat="1" ht="27" customHeight="1" spans="1:14">
      <c r="A20" s="6">
        <v>16</v>
      </c>
      <c r="B20" s="10" t="s">
        <v>72</v>
      </c>
      <c r="C20" s="8" t="s">
        <v>83</v>
      </c>
      <c r="D20" s="9" t="s">
        <v>84</v>
      </c>
      <c r="E20" s="8" t="s">
        <v>85</v>
      </c>
      <c r="F20" s="6" t="s">
        <v>86</v>
      </c>
      <c r="G20" s="6" t="s">
        <v>87</v>
      </c>
      <c r="H20" s="6">
        <v>2</v>
      </c>
      <c r="I20" s="28">
        <v>942</v>
      </c>
      <c r="J20" s="28"/>
      <c r="K20" s="28">
        <v>1036.2</v>
      </c>
      <c r="L20" s="28"/>
      <c r="M20" s="30"/>
      <c r="N20" s="6" t="s">
        <v>88</v>
      </c>
    </row>
    <row r="21" s="2" customFormat="1" ht="27" customHeight="1" spans="1:14">
      <c r="A21" s="6">
        <v>17</v>
      </c>
      <c r="B21" s="10" t="s">
        <v>72</v>
      </c>
      <c r="C21" s="8" t="s">
        <v>30</v>
      </c>
      <c r="D21" s="9" t="s">
        <v>89</v>
      </c>
      <c r="E21" s="8" t="s">
        <v>24</v>
      </c>
      <c r="F21" s="6" t="s">
        <v>90</v>
      </c>
      <c r="G21" s="6" t="s">
        <v>91</v>
      </c>
      <c r="H21" s="6">
        <v>12</v>
      </c>
      <c r="I21" s="28">
        <v>942</v>
      </c>
      <c r="J21" s="28"/>
      <c r="K21" s="28">
        <v>11294.2551724138</v>
      </c>
      <c r="L21" s="28"/>
      <c r="M21" s="30"/>
      <c r="N21" s="6" t="s">
        <v>92</v>
      </c>
    </row>
    <row r="22" s="2" customFormat="1" ht="27" customHeight="1" spans="1:14">
      <c r="A22" s="6">
        <v>18</v>
      </c>
      <c r="B22" s="10" t="s">
        <v>72</v>
      </c>
      <c r="C22" s="8" t="s">
        <v>93</v>
      </c>
      <c r="D22" s="9" t="s">
        <v>94</v>
      </c>
      <c r="E22" s="8" t="s">
        <v>95</v>
      </c>
      <c r="F22" s="6" t="s">
        <v>96</v>
      </c>
      <c r="G22" s="6" t="s">
        <v>97</v>
      </c>
      <c r="H22" s="6">
        <v>11</v>
      </c>
      <c r="I22" s="28">
        <v>942</v>
      </c>
      <c r="J22" s="28"/>
      <c r="K22" s="28">
        <v>10864.4</v>
      </c>
      <c r="L22" s="28"/>
      <c r="M22" s="30"/>
      <c r="N22" s="6" t="s">
        <v>98</v>
      </c>
    </row>
    <row r="23" s="2" customFormat="1" ht="27" customHeight="1" spans="1:14">
      <c r="A23" s="6">
        <v>19</v>
      </c>
      <c r="B23" s="13" t="s">
        <v>72</v>
      </c>
      <c r="C23" s="8" t="s">
        <v>99</v>
      </c>
      <c r="D23" s="9" t="s">
        <v>100</v>
      </c>
      <c r="E23" s="8" t="s">
        <v>62</v>
      </c>
      <c r="F23" s="6" t="s">
        <v>63</v>
      </c>
      <c r="G23" s="7" t="s">
        <v>101</v>
      </c>
      <c r="H23" s="6">
        <v>12</v>
      </c>
      <c r="I23" s="28">
        <v>942</v>
      </c>
      <c r="J23" s="28"/>
      <c r="K23" s="28">
        <f>+H23*I23</f>
        <v>11304</v>
      </c>
      <c r="L23" s="28"/>
      <c r="M23" s="30"/>
      <c r="N23" s="6"/>
    </row>
    <row r="24" s="2" customFormat="1" ht="27" customHeight="1" spans="1:14">
      <c r="A24" s="6">
        <v>20</v>
      </c>
      <c r="B24" s="8" t="s">
        <v>72</v>
      </c>
      <c r="C24" s="8" t="s">
        <v>102</v>
      </c>
      <c r="D24" s="9" t="s">
        <v>103</v>
      </c>
      <c r="E24" s="8" t="s">
        <v>62</v>
      </c>
      <c r="F24" s="6" t="s">
        <v>104</v>
      </c>
      <c r="G24" s="6" t="s">
        <v>105</v>
      </c>
      <c r="H24" s="6">
        <v>4</v>
      </c>
      <c r="I24" s="28">
        <v>942</v>
      </c>
      <c r="J24" s="28"/>
      <c r="K24" s="28">
        <f>H24*I24</f>
        <v>3768</v>
      </c>
      <c r="L24" s="28">
        <v>300</v>
      </c>
      <c r="M24" s="31"/>
      <c r="N24" s="6"/>
    </row>
    <row r="25" s="2" customFormat="1" ht="27" customHeight="1" spans="1:14">
      <c r="A25" s="6">
        <v>21</v>
      </c>
      <c r="B25" s="8" t="s">
        <v>106</v>
      </c>
      <c r="C25" s="8" t="s">
        <v>107</v>
      </c>
      <c r="D25" s="9" t="s">
        <v>108</v>
      </c>
      <c r="E25" s="6" t="s">
        <v>62</v>
      </c>
      <c r="F25" s="6" t="s">
        <v>109</v>
      </c>
      <c r="G25" s="6" t="s">
        <v>110</v>
      </c>
      <c r="H25" s="8">
        <v>7</v>
      </c>
      <c r="I25" s="28">
        <v>942</v>
      </c>
      <c r="J25" s="28"/>
      <c r="K25" s="28">
        <f>H25*I25</f>
        <v>6594</v>
      </c>
      <c r="L25" s="28"/>
      <c r="M25" s="29">
        <f>K25+L25+K26+L26+K27+L27</f>
        <v>23384</v>
      </c>
      <c r="N25" s="6"/>
    </row>
    <row r="26" s="2" customFormat="1" ht="27" customHeight="1" spans="1:14">
      <c r="A26" s="6">
        <v>22</v>
      </c>
      <c r="B26" s="8" t="s">
        <v>106</v>
      </c>
      <c r="C26" s="8" t="s">
        <v>111</v>
      </c>
      <c r="D26" s="9" t="s">
        <v>112</v>
      </c>
      <c r="E26" s="6" t="s">
        <v>62</v>
      </c>
      <c r="F26" s="6" t="s">
        <v>109</v>
      </c>
      <c r="G26" s="6" t="s">
        <v>109</v>
      </c>
      <c r="H26" s="8">
        <v>12</v>
      </c>
      <c r="I26" s="28">
        <v>942</v>
      </c>
      <c r="J26" s="28"/>
      <c r="K26" s="28">
        <v>10838</v>
      </c>
      <c r="L26" s="28"/>
      <c r="M26" s="30"/>
      <c r="N26" s="6" t="s">
        <v>113</v>
      </c>
    </row>
    <row r="27" s="2" customFormat="1" ht="27" customHeight="1" spans="1:14">
      <c r="A27" s="6">
        <v>23</v>
      </c>
      <c r="B27" s="8" t="s">
        <v>106</v>
      </c>
      <c r="C27" s="8" t="s">
        <v>114</v>
      </c>
      <c r="D27" s="9" t="s">
        <v>115</v>
      </c>
      <c r="E27" s="6" t="s">
        <v>116</v>
      </c>
      <c r="F27" s="6" t="s">
        <v>117</v>
      </c>
      <c r="G27" s="6" t="s">
        <v>118</v>
      </c>
      <c r="H27" s="8">
        <v>6</v>
      </c>
      <c r="I27" s="28">
        <v>942</v>
      </c>
      <c r="J27" s="28"/>
      <c r="K27" s="28">
        <f>H27*I27</f>
        <v>5652</v>
      </c>
      <c r="L27" s="28">
        <v>300</v>
      </c>
      <c r="M27" s="31"/>
      <c r="N27" s="6"/>
    </row>
    <row r="28" s="2" customFormat="1" ht="27" customHeight="1" spans="1:14">
      <c r="A28" s="6">
        <v>24</v>
      </c>
      <c r="B28" s="6" t="s">
        <v>119</v>
      </c>
      <c r="C28" s="8" t="s">
        <v>120</v>
      </c>
      <c r="D28" s="9" t="s">
        <v>121</v>
      </c>
      <c r="E28" s="6" t="s">
        <v>24</v>
      </c>
      <c r="F28" s="6" t="s">
        <v>104</v>
      </c>
      <c r="G28" s="6" t="s">
        <v>122</v>
      </c>
      <c r="H28" s="8">
        <v>4</v>
      </c>
      <c r="I28" s="28">
        <v>942</v>
      </c>
      <c r="J28" s="28">
        <v>996</v>
      </c>
      <c r="K28" s="28">
        <f>942+(3*996)</f>
        <v>3930</v>
      </c>
      <c r="L28" s="37"/>
      <c r="M28" s="28">
        <f>K28+K29+K30+K31+K32</f>
        <v>16662</v>
      </c>
      <c r="N28" s="38"/>
    </row>
    <row r="29" s="2" customFormat="1" ht="27" customHeight="1" spans="1:14">
      <c r="A29" s="6">
        <v>25</v>
      </c>
      <c r="B29" s="6" t="s">
        <v>119</v>
      </c>
      <c r="C29" s="8" t="s">
        <v>123</v>
      </c>
      <c r="D29" s="9" t="s">
        <v>124</v>
      </c>
      <c r="E29" s="6" t="s">
        <v>62</v>
      </c>
      <c r="F29" s="6" t="s">
        <v>104</v>
      </c>
      <c r="G29" s="6" t="s">
        <v>122</v>
      </c>
      <c r="H29" s="8">
        <v>4</v>
      </c>
      <c r="I29" s="28">
        <v>942</v>
      </c>
      <c r="J29" s="28">
        <v>996</v>
      </c>
      <c r="K29" s="28">
        <f>942+(3*996)</f>
        <v>3930</v>
      </c>
      <c r="L29" s="37"/>
      <c r="M29" s="28"/>
      <c r="N29" s="38"/>
    </row>
    <row r="30" s="2" customFormat="1" ht="27" customHeight="1" spans="1:14">
      <c r="A30" s="6">
        <v>26</v>
      </c>
      <c r="B30" s="6" t="s">
        <v>119</v>
      </c>
      <c r="C30" s="8" t="s">
        <v>125</v>
      </c>
      <c r="D30" s="9" t="s">
        <v>126</v>
      </c>
      <c r="E30" s="6" t="s">
        <v>18</v>
      </c>
      <c r="F30" s="6" t="s">
        <v>127</v>
      </c>
      <c r="G30" s="6" t="s">
        <v>128</v>
      </c>
      <c r="H30" s="8">
        <v>1</v>
      </c>
      <c r="I30" s="28">
        <v>942</v>
      </c>
      <c r="J30" s="28"/>
      <c r="K30" s="28">
        <f>942</f>
        <v>942</v>
      </c>
      <c r="L30" s="37"/>
      <c r="M30" s="28"/>
      <c r="N30" s="38"/>
    </row>
    <row r="31" s="2" customFormat="1" ht="27" customHeight="1" spans="1:14">
      <c r="A31" s="6">
        <v>27</v>
      </c>
      <c r="B31" s="6" t="s">
        <v>119</v>
      </c>
      <c r="C31" s="8" t="s">
        <v>129</v>
      </c>
      <c r="D31" s="9" t="s">
        <v>130</v>
      </c>
      <c r="E31" s="6" t="s">
        <v>18</v>
      </c>
      <c r="F31" s="6" t="s">
        <v>131</v>
      </c>
      <c r="G31" s="6" t="s">
        <v>122</v>
      </c>
      <c r="H31" s="8">
        <v>4</v>
      </c>
      <c r="I31" s="28">
        <v>942</v>
      </c>
      <c r="J31" s="28">
        <v>996</v>
      </c>
      <c r="K31" s="28">
        <f>942+(3*996)</f>
        <v>3930</v>
      </c>
      <c r="L31" s="37"/>
      <c r="M31" s="28"/>
      <c r="N31" s="38"/>
    </row>
    <row r="32" s="2" customFormat="1" ht="27" customHeight="1" spans="1:14">
      <c r="A32" s="6">
        <v>28</v>
      </c>
      <c r="B32" s="6" t="s">
        <v>119</v>
      </c>
      <c r="C32" s="14" t="s">
        <v>132</v>
      </c>
      <c r="D32" s="9" t="s">
        <v>84</v>
      </c>
      <c r="E32" s="6" t="s">
        <v>133</v>
      </c>
      <c r="F32" s="6" t="s">
        <v>134</v>
      </c>
      <c r="G32" s="6" t="s">
        <v>122</v>
      </c>
      <c r="H32" s="8">
        <v>4</v>
      </c>
      <c r="I32" s="28">
        <v>942</v>
      </c>
      <c r="J32" s="28">
        <v>996</v>
      </c>
      <c r="K32" s="28">
        <f>942+(3*996)</f>
        <v>3930</v>
      </c>
      <c r="L32" s="37"/>
      <c r="M32" s="28"/>
      <c r="N32" s="38"/>
    </row>
    <row r="33" s="2" customFormat="1" ht="27" customHeight="1" spans="1:14">
      <c r="A33" s="6">
        <v>29</v>
      </c>
      <c r="B33" s="6" t="s">
        <v>135</v>
      </c>
      <c r="C33" s="6" t="s">
        <v>136</v>
      </c>
      <c r="D33" s="9" t="s">
        <v>137</v>
      </c>
      <c r="E33" s="6" t="s">
        <v>62</v>
      </c>
      <c r="F33" s="6" t="s">
        <v>138</v>
      </c>
      <c r="G33" s="6" t="s">
        <v>138</v>
      </c>
      <c r="H33" s="6">
        <v>12</v>
      </c>
      <c r="I33" s="28">
        <v>942</v>
      </c>
      <c r="J33" s="28"/>
      <c r="K33" s="28">
        <f>H33*I33</f>
        <v>11304</v>
      </c>
      <c r="L33" s="28"/>
      <c r="M33" s="29">
        <f>K33+K34+K35+K36+L33+L34+L35+L36+L37+K37</f>
        <v>32145</v>
      </c>
      <c r="N33" s="6"/>
    </row>
    <row r="34" s="2" customFormat="1" ht="27" customHeight="1" spans="1:14">
      <c r="A34" s="6">
        <v>30</v>
      </c>
      <c r="B34" s="6" t="s">
        <v>135</v>
      </c>
      <c r="C34" s="6" t="s">
        <v>139</v>
      </c>
      <c r="D34" s="9" t="s">
        <v>140</v>
      </c>
      <c r="E34" s="6" t="s">
        <v>62</v>
      </c>
      <c r="F34" s="6" t="s">
        <v>138</v>
      </c>
      <c r="G34" s="6" t="s">
        <v>141</v>
      </c>
      <c r="H34" s="6">
        <v>5</v>
      </c>
      <c r="I34" s="28">
        <v>942</v>
      </c>
      <c r="J34" s="28"/>
      <c r="K34" s="28">
        <f>H34*I34</f>
        <v>4710</v>
      </c>
      <c r="L34" s="28"/>
      <c r="M34" s="30"/>
      <c r="N34" s="6"/>
    </row>
    <row r="35" s="2" customFormat="1" ht="27" customHeight="1" spans="1:14">
      <c r="A35" s="6">
        <v>31</v>
      </c>
      <c r="B35" s="12" t="s">
        <v>135</v>
      </c>
      <c r="C35" s="15" t="s">
        <v>142</v>
      </c>
      <c r="D35" s="9" t="s">
        <v>143</v>
      </c>
      <c r="E35" s="6" t="s">
        <v>144</v>
      </c>
      <c r="F35" s="6" t="s">
        <v>46</v>
      </c>
      <c r="G35" s="6" t="s">
        <v>145</v>
      </c>
      <c r="H35" s="6">
        <v>8</v>
      </c>
      <c r="I35" s="28">
        <v>942</v>
      </c>
      <c r="J35" s="28">
        <v>996</v>
      </c>
      <c r="K35" s="28">
        <v>7644</v>
      </c>
      <c r="L35" s="28">
        <v>299</v>
      </c>
      <c r="M35" s="30"/>
      <c r="N35" s="6"/>
    </row>
    <row r="36" s="2" customFormat="1" ht="27" customHeight="1" spans="1:14">
      <c r="A36" s="6">
        <v>32</v>
      </c>
      <c r="B36" s="12" t="s">
        <v>135</v>
      </c>
      <c r="C36" s="15" t="s">
        <v>146</v>
      </c>
      <c r="D36" s="9" t="s">
        <v>147</v>
      </c>
      <c r="E36" s="6" t="s">
        <v>18</v>
      </c>
      <c r="F36" s="6" t="s">
        <v>46</v>
      </c>
      <c r="G36" s="6" t="s">
        <v>148</v>
      </c>
      <c r="H36" s="6">
        <v>1</v>
      </c>
      <c r="I36" s="28">
        <v>942</v>
      </c>
      <c r="J36" s="28"/>
      <c r="K36" s="28">
        <v>942</v>
      </c>
      <c r="L36" s="28">
        <v>299</v>
      </c>
      <c r="M36" s="30"/>
      <c r="N36" s="6"/>
    </row>
    <row r="37" s="2" customFormat="1" ht="27" customHeight="1" spans="1:14">
      <c r="A37" s="6">
        <v>33</v>
      </c>
      <c r="B37" s="6" t="s">
        <v>135</v>
      </c>
      <c r="C37" s="8" t="s">
        <v>149</v>
      </c>
      <c r="D37" s="9" t="s">
        <v>150</v>
      </c>
      <c r="E37" s="6" t="s">
        <v>18</v>
      </c>
      <c r="F37" s="6" t="s">
        <v>151</v>
      </c>
      <c r="G37" s="6" t="s">
        <v>20</v>
      </c>
      <c r="H37" s="6">
        <v>7</v>
      </c>
      <c r="I37" s="28">
        <v>942</v>
      </c>
      <c r="J37" s="28">
        <v>996</v>
      </c>
      <c r="K37" s="28">
        <v>6648</v>
      </c>
      <c r="L37" s="28">
        <v>299</v>
      </c>
      <c r="M37" s="31"/>
      <c r="N37" s="6"/>
    </row>
    <row r="38" s="2" customFormat="1" ht="32" customHeight="1" spans="1:14">
      <c r="A38" s="16">
        <v>34</v>
      </c>
      <c r="B38" s="17" t="s">
        <v>152</v>
      </c>
      <c r="C38" s="18" t="s">
        <v>153</v>
      </c>
      <c r="D38" s="9" t="s">
        <v>154</v>
      </c>
      <c r="E38" s="17" t="s">
        <v>155</v>
      </c>
      <c r="F38" s="19" t="s">
        <v>46</v>
      </c>
      <c r="G38" s="20" t="s">
        <v>156</v>
      </c>
      <c r="H38" s="20">
        <v>7</v>
      </c>
      <c r="I38" s="39">
        <v>942</v>
      </c>
      <c r="J38" s="39"/>
      <c r="K38" s="39">
        <v>5868.54</v>
      </c>
      <c r="L38" s="39">
        <v>300</v>
      </c>
      <c r="M38" s="1">
        <f>K38+L38</f>
        <v>6168.54</v>
      </c>
      <c r="N38" s="17" t="s">
        <v>48</v>
      </c>
    </row>
    <row r="39" s="1" customFormat="1" ht="27" customHeight="1" spans="1:14">
      <c r="A39" s="21" t="s">
        <v>157</v>
      </c>
      <c r="B39" s="22"/>
      <c r="C39" s="23"/>
      <c r="D39" s="20"/>
      <c r="E39" s="24"/>
      <c r="F39" s="20"/>
      <c r="G39" s="20"/>
      <c r="H39" s="20"/>
      <c r="I39" s="40"/>
      <c r="J39" s="40"/>
      <c r="K39" s="40">
        <f>SUM(K5:K38)</f>
        <v>172107.195172414</v>
      </c>
      <c r="L39" s="40">
        <f>SUM(L5:L38)</f>
        <v>2957</v>
      </c>
      <c r="M39" s="40">
        <f>SUM(M5:M38)</f>
        <v>175064.195172414</v>
      </c>
      <c r="N39" s="18"/>
    </row>
    <row r="40" s="1" customFormat="1" ht="27" customHeight="1" spans="1:13">
      <c r="A40" s="25"/>
      <c r="B40" s="25"/>
      <c r="C40" s="25"/>
      <c r="D40" s="25"/>
      <c r="E40" s="26"/>
      <c r="F40" s="25"/>
      <c r="G40" s="25"/>
      <c r="H40" s="25"/>
      <c r="I40" s="41"/>
      <c r="J40" s="41"/>
      <c r="K40" s="41"/>
      <c r="L40" s="41"/>
      <c r="M40" s="41"/>
    </row>
    <row r="41" s="1" customFormat="1" ht="27" customHeight="1" spans="1:13">
      <c r="A41" s="25"/>
      <c r="B41" s="25"/>
      <c r="C41" s="25"/>
      <c r="D41" s="25"/>
      <c r="E41" s="26"/>
      <c r="F41" s="25"/>
      <c r="G41" s="25"/>
      <c r="H41" s="25"/>
      <c r="I41" s="41"/>
      <c r="J41" s="41"/>
      <c r="K41" s="41"/>
      <c r="L41" s="41"/>
      <c r="M41" s="41"/>
    </row>
  </sheetData>
  <autoFilter ref="A4:O39">
    <extLst/>
  </autoFilter>
  <mergeCells count="12">
    <mergeCell ref="A1:N1"/>
    <mergeCell ref="A2:E2"/>
    <mergeCell ref="A39:C39"/>
    <mergeCell ref="M6:M11"/>
    <mergeCell ref="M12:M14"/>
    <mergeCell ref="M15:M17"/>
    <mergeCell ref="M18:M24"/>
    <mergeCell ref="M25:M27"/>
    <mergeCell ref="M28:M32"/>
    <mergeCell ref="M33:M37"/>
    <mergeCell ref="N16:N17"/>
    <mergeCell ref="O12:O14"/>
  </mergeCells>
  <pageMargins left="0.354166666666667" right="0.236111111111111" top="0.196527777777778" bottom="0.275" header="0.156944444444444" footer="0.236111111111111"/>
  <pageSetup paperSize="9" scale="68" orientation="landscape" horizontalDpi="600"/>
  <headerFooter/>
  <colBreaks count="1" manualBreakCount="1">
    <brk id="14"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H 7 "   r g b C l r = " 4 6 C A C 4 " / > < c o m m e n t   s : r e f = " H 1 4 "   r g b C l r = " 4 6 C A C 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WUH＆AO</cp:lastModifiedBy>
  <dcterms:created xsi:type="dcterms:W3CDTF">2021-10-27T07:01:00Z</dcterms:created>
  <dcterms:modified xsi:type="dcterms:W3CDTF">2023-04-24T06:28:54Z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26CB32BF44DE40F1B393AC6329730DF6</vt:lpwstr>
  </property>
  <property fmtid="{D5CDD505-2E9C-101B-9397-08002B2CF9AE}" pid="3" name="KSOProductBuildVer">
    <vt:lpwstr>2052-11.1.0.14036</vt:lpwstr>
  </property>
  <property fmtid="{D5CDD505-2E9C-101B-9397-08002B2CF9AE}" pid="4" name="KSOReadingLayout">
    <vt:bool>true</vt:bool>
  </property>
</Properties>
</file>