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成绩" sheetId="5" r:id="rId1"/>
  </sheets>
  <definedNames>
    <definedName name="_xlnm._FilterDatabase" localSheetId="0" hidden="1">成绩!$A$2:$XEX$88</definedName>
    <definedName name="_xlnm.Print_Area" localSheetId="0">成绩!$A$1:$K$88</definedName>
  </definedNames>
  <calcPr calcId="144525"/>
</workbook>
</file>

<file path=xl/sharedStrings.xml><?xml version="1.0" encoding="utf-8"?>
<sst xmlns="http://schemas.openxmlformats.org/spreadsheetml/2006/main" count="285" uniqueCount="119">
  <si>
    <t>贵州能投产业集团有限公司招聘总成绩名单</t>
  </si>
  <si>
    <t>序号</t>
  </si>
  <si>
    <t>姓名</t>
  </si>
  <si>
    <t>岗位</t>
  </si>
  <si>
    <t>笔试分数</t>
  </si>
  <si>
    <t>折算分数</t>
  </si>
  <si>
    <t>面试分数</t>
  </si>
  <si>
    <t>总成绩</t>
  </si>
  <si>
    <t>名次</t>
  </si>
  <si>
    <t>是否进入下一环节</t>
  </si>
  <si>
    <t>备注</t>
  </si>
  <si>
    <t>熊兵</t>
  </si>
  <si>
    <t>党委办公室主任</t>
  </si>
  <si>
    <t>是</t>
  </si>
  <si>
    <t>赵宏登</t>
  </si>
  <si>
    <t>否</t>
  </si>
  <si>
    <t>张浩</t>
  </si>
  <si>
    <t>周登梅</t>
  </si>
  <si>
    <t>党建工作员</t>
  </si>
  <si>
    <t>韦飞龙</t>
  </si>
  <si>
    <t>余亚东</t>
  </si>
  <si>
    <t>缺考</t>
  </si>
  <si>
    <t>李安安</t>
  </si>
  <si>
    <t>资产管理员</t>
  </si>
  <si>
    <t>王治庭</t>
  </si>
  <si>
    <t>李丹</t>
  </si>
  <si>
    <t>罗好</t>
  </si>
  <si>
    <t>肖霄</t>
  </si>
  <si>
    <t>彭颖雪</t>
  </si>
  <si>
    <t>黄玲玲</t>
  </si>
  <si>
    <t>屠定益</t>
  </si>
  <si>
    <t>后勤工作员</t>
  </si>
  <si>
    <t>罗品瑶</t>
  </si>
  <si>
    <t>杨秀洪</t>
  </si>
  <si>
    <t>李玉峰</t>
  </si>
  <si>
    <t>李宝</t>
  </si>
  <si>
    <t>人力资源部工作员</t>
  </si>
  <si>
    <t>杨汉佳</t>
  </si>
  <si>
    <t>沈贵</t>
  </si>
  <si>
    <t>张涛</t>
  </si>
  <si>
    <t>陈⽞婕</t>
  </si>
  <si>
    <t>骆科俊</t>
  </si>
  <si>
    <t>徐冕娅</t>
  </si>
  <si>
    <t>韦帆</t>
  </si>
  <si>
    <t>张品贵</t>
  </si>
  <si>
    <t>项目经理</t>
  </si>
  <si>
    <t>韦朝威</t>
  </si>
  <si>
    <t>许明松</t>
  </si>
  <si>
    <t>段朝成</t>
  </si>
  <si>
    <t>工程师</t>
  </si>
  <si>
    <t>邹书林</t>
  </si>
  <si>
    <t>梁玉洪</t>
  </si>
  <si>
    <t>巫金</t>
  </si>
  <si>
    <t>岑振优</t>
  </si>
  <si>
    <t>麻仕法</t>
  </si>
  <si>
    <t>付鹏翔</t>
  </si>
  <si>
    <t>李鹏飞</t>
  </si>
  <si>
    <t>周开州</t>
  </si>
  <si>
    <t>面试递补人员</t>
  </si>
  <si>
    <t>饶乃鑫</t>
  </si>
  <si>
    <t>自愿放弃面试</t>
  </si>
  <si>
    <t>高凤琴</t>
  </si>
  <si>
    <t>资料员</t>
  </si>
  <si>
    <t>罗铭浩</t>
  </si>
  <si>
    <t>杨金融</t>
  </si>
  <si>
    <t>毛德美</t>
  </si>
  <si>
    <t>融资部工作员</t>
  </si>
  <si>
    <t>周凤</t>
  </si>
  <si>
    <t>陈建宇</t>
  </si>
  <si>
    <t>王一博</t>
  </si>
  <si>
    <t>刘畅</t>
  </si>
  <si>
    <t>董晓康</t>
  </si>
  <si>
    <t>匡小浪</t>
  </si>
  <si>
    <t>李健华</t>
  </si>
  <si>
    <t>安环企管部经理</t>
  </si>
  <si>
    <t>杨成</t>
  </si>
  <si>
    <t>朱鹏</t>
  </si>
  <si>
    <t>金孝梅</t>
  </si>
  <si>
    <t>综合管理员</t>
  </si>
  <si>
    <t>李虹妍</t>
  </si>
  <si>
    <t>舒适</t>
  </si>
  <si>
    <t>王婷婷</t>
  </si>
  <si>
    <t>黄香渝</t>
  </si>
  <si>
    <t>刘友志</t>
  </si>
  <si>
    <t>王宏艳</t>
  </si>
  <si>
    <t>战略发展部工作员</t>
  </si>
  <si>
    <t>翟安满</t>
  </si>
  <si>
    <t>刘俊伶</t>
  </si>
  <si>
    <t>孙其建</t>
  </si>
  <si>
    <t>王颖</t>
  </si>
  <si>
    <t>白奎</t>
  </si>
  <si>
    <t>陈柄龙</t>
  </si>
  <si>
    <t>李佳航</t>
  </si>
  <si>
    <t>张红梅</t>
  </si>
  <si>
    <t>资格审查未通过</t>
  </si>
  <si>
    <t>孙庆磊</t>
  </si>
  <si>
    <t>穆欢</t>
  </si>
  <si>
    <t>郑维</t>
  </si>
  <si>
    <t>法务工作员</t>
  </si>
  <si>
    <t>罗鑫尧</t>
  </si>
  <si>
    <t>吴远超</t>
  </si>
  <si>
    <t>周贵发</t>
  </si>
  <si>
    <t>季双成</t>
  </si>
  <si>
    <t>余大伟</t>
  </si>
  <si>
    <t>自愿放弃面试，无面试递补人员</t>
  </si>
  <si>
    <t>成克媛</t>
  </si>
  <si>
    <t>周金春</t>
  </si>
  <si>
    <t>王健</t>
  </si>
  <si>
    <t>审计主管</t>
  </si>
  <si>
    <t>刘繁雄</t>
  </si>
  <si>
    <t>严兵</t>
  </si>
  <si>
    <t>保正菊</t>
  </si>
  <si>
    <t>审计工作员</t>
  </si>
  <si>
    <t>李涛</t>
  </si>
  <si>
    <t>陆林林</t>
  </si>
  <si>
    <t>张达</t>
  </si>
  <si>
    <t>王若飞</t>
  </si>
  <si>
    <t>赵荣丽</t>
  </si>
  <si>
    <t>李浩然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</si>
</sst>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22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88"/>
  <sheetViews>
    <sheetView tabSelected="1" topLeftCell="A48" workbookViewId="0">
      <selection activeCell="J2" sqref="J2"/>
    </sheetView>
  </sheetViews>
  <sheetFormatPr defaultColWidth="9" defaultRowHeight="18.75"/>
  <cols>
    <col min="1" max="1" width="9" style="4"/>
    <col min="2" max="2" width="12.625" style="5" customWidth="1"/>
    <col min="3" max="3" width="20.5" style="5" customWidth="1"/>
    <col min="4" max="4" width="12.375" style="5" customWidth="1"/>
    <col min="5" max="5" width="14.625" style="5" customWidth="1"/>
    <col min="6" max="6" width="15.5" style="5" customWidth="1"/>
    <col min="7" max="7" width="15.875" style="5" customWidth="1"/>
    <col min="8" max="8" width="13.875" style="5" customWidth="1"/>
    <col min="9" max="9" width="15" style="5" customWidth="1"/>
    <col min="10" max="10" width="22.25" style="6" customWidth="1"/>
    <col min="11" max="11" width="27.125" style="5" customWidth="1"/>
    <col min="12" max="16384" width="9" style="5"/>
  </cols>
  <sheetData>
    <row r="1" ht="42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25" customHeight="1" spans="1:11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5</v>
      </c>
      <c r="H2" s="10" t="s">
        <v>7</v>
      </c>
      <c r="I2" s="10" t="s">
        <v>8</v>
      </c>
      <c r="J2" s="9" t="s">
        <v>9</v>
      </c>
      <c r="K2" s="10" t="s">
        <v>10</v>
      </c>
    </row>
    <row r="3" s="1" customFormat="1" ht="25" customHeight="1" spans="1:16378">
      <c r="A3" s="9">
        <f>ROW()-2</f>
        <v>1</v>
      </c>
      <c r="B3" s="10" t="s">
        <v>11</v>
      </c>
      <c r="C3" s="10" t="s">
        <v>12</v>
      </c>
      <c r="D3" s="10">
        <v>77</v>
      </c>
      <c r="E3" s="11">
        <f t="shared" ref="E3:E66" si="0">ROUND((D3/1.5)*40%,2)</f>
        <v>20.53</v>
      </c>
      <c r="F3" s="10">
        <v>77.33</v>
      </c>
      <c r="G3" s="10">
        <f t="shared" ref="G3:G66" si="1">ROUND(F3*60%,2)</f>
        <v>46.4</v>
      </c>
      <c r="H3" s="10">
        <f t="shared" ref="H3:H66" si="2">E3+G3</f>
        <v>66.93</v>
      </c>
      <c r="I3" s="10">
        <f>RANK(H3,$H$3:$H$5)</f>
        <v>1</v>
      </c>
      <c r="J3" s="9" t="s">
        <v>13</v>
      </c>
      <c r="K3" s="13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</row>
    <row r="4" s="1" customFormat="1" ht="25" customHeight="1" spans="1:16378">
      <c r="A4" s="9">
        <f t="shared" ref="A4:A13" si="3">ROW()-2</f>
        <v>2</v>
      </c>
      <c r="B4" s="12" t="s">
        <v>14</v>
      </c>
      <c r="C4" s="10" t="s">
        <v>12</v>
      </c>
      <c r="D4" s="10">
        <v>59</v>
      </c>
      <c r="E4" s="11">
        <f t="shared" si="0"/>
        <v>15.73</v>
      </c>
      <c r="F4" s="10">
        <v>76.33</v>
      </c>
      <c r="G4" s="10">
        <f t="shared" si="1"/>
        <v>45.8</v>
      </c>
      <c r="H4" s="10">
        <f t="shared" si="2"/>
        <v>61.53</v>
      </c>
      <c r="I4" s="10">
        <f>RANK(H4,$H$3:$H$5)</f>
        <v>2</v>
      </c>
      <c r="J4" s="9" t="s">
        <v>15</v>
      </c>
      <c r="K4" s="13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</row>
    <row r="5" s="1" customFormat="1" ht="25" customHeight="1" spans="1:11">
      <c r="A5" s="9">
        <f t="shared" si="3"/>
        <v>3</v>
      </c>
      <c r="B5" s="10" t="s">
        <v>16</v>
      </c>
      <c r="C5" s="10" t="s">
        <v>12</v>
      </c>
      <c r="D5" s="10">
        <v>64</v>
      </c>
      <c r="E5" s="11">
        <f t="shared" si="0"/>
        <v>17.07</v>
      </c>
      <c r="F5" s="10">
        <v>55</v>
      </c>
      <c r="G5" s="10">
        <f t="shared" si="1"/>
        <v>33</v>
      </c>
      <c r="H5" s="10">
        <f t="shared" si="2"/>
        <v>50.07</v>
      </c>
      <c r="I5" s="10">
        <f>RANK(H5,$H$3:$H$5)</f>
        <v>3</v>
      </c>
      <c r="J5" s="9" t="s">
        <v>15</v>
      </c>
      <c r="K5" s="13"/>
    </row>
    <row r="6" s="2" customFormat="1" ht="25" customHeight="1" spans="1:11">
      <c r="A6" s="9">
        <f t="shared" si="3"/>
        <v>4</v>
      </c>
      <c r="B6" s="12" t="s">
        <v>17</v>
      </c>
      <c r="C6" s="10" t="s">
        <v>18</v>
      </c>
      <c r="D6" s="10">
        <v>77</v>
      </c>
      <c r="E6" s="11">
        <f t="shared" si="0"/>
        <v>20.53</v>
      </c>
      <c r="F6" s="10">
        <v>83.4</v>
      </c>
      <c r="G6" s="10">
        <f t="shared" si="1"/>
        <v>50.04</v>
      </c>
      <c r="H6" s="10">
        <f t="shared" si="2"/>
        <v>70.57</v>
      </c>
      <c r="I6" s="10">
        <f>RANK(H6,$H$6:$H$8)</f>
        <v>1</v>
      </c>
      <c r="J6" s="9" t="s">
        <v>13</v>
      </c>
      <c r="K6" s="10"/>
    </row>
    <row r="7" ht="25" customHeight="1" spans="1:11">
      <c r="A7" s="9">
        <f t="shared" si="3"/>
        <v>5</v>
      </c>
      <c r="B7" s="12" t="s">
        <v>19</v>
      </c>
      <c r="C7" s="10" t="s">
        <v>18</v>
      </c>
      <c r="D7" s="10">
        <v>79</v>
      </c>
      <c r="E7" s="11">
        <f t="shared" si="0"/>
        <v>21.07</v>
      </c>
      <c r="F7" s="10">
        <v>72.4</v>
      </c>
      <c r="G7" s="10">
        <f t="shared" si="1"/>
        <v>43.44</v>
      </c>
      <c r="H7" s="10">
        <f t="shared" si="2"/>
        <v>64.51</v>
      </c>
      <c r="I7" s="10">
        <f>RANK(H7,$H$6:$H$8)</f>
        <v>2</v>
      </c>
      <c r="J7" s="9" t="s">
        <v>15</v>
      </c>
      <c r="K7" s="13"/>
    </row>
    <row r="8" ht="25" customHeight="1" spans="1:11">
      <c r="A8" s="9">
        <f t="shared" si="3"/>
        <v>6</v>
      </c>
      <c r="B8" s="12" t="s">
        <v>20</v>
      </c>
      <c r="C8" s="10" t="s">
        <v>18</v>
      </c>
      <c r="D8" s="10">
        <v>78</v>
      </c>
      <c r="E8" s="11">
        <f t="shared" si="0"/>
        <v>20.8</v>
      </c>
      <c r="F8" s="10"/>
      <c r="G8" s="10">
        <f t="shared" si="1"/>
        <v>0</v>
      </c>
      <c r="H8" s="10">
        <f t="shared" si="2"/>
        <v>20.8</v>
      </c>
      <c r="I8" s="10"/>
      <c r="J8" s="9" t="s">
        <v>15</v>
      </c>
      <c r="K8" s="10" t="s">
        <v>21</v>
      </c>
    </row>
    <row r="9" s="1" customFormat="1" ht="25" customHeight="1" spans="1:16378">
      <c r="A9" s="9">
        <f t="shared" si="3"/>
        <v>7</v>
      </c>
      <c r="B9" s="10" t="s">
        <v>22</v>
      </c>
      <c r="C9" s="10" t="s">
        <v>23</v>
      </c>
      <c r="D9" s="10">
        <v>96</v>
      </c>
      <c r="E9" s="11">
        <f t="shared" si="0"/>
        <v>25.6</v>
      </c>
      <c r="F9" s="10">
        <v>54.4</v>
      </c>
      <c r="G9" s="10">
        <f t="shared" si="1"/>
        <v>32.64</v>
      </c>
      <c r="H9" s="10">
        <f t="shared" si="2"/>
        <v>58.24</v>
      </c>
      <c r="I9" s="10">
        <f t="shared" ref="I9:I15" si="4">RANK(H9,$H$9:$H$15)</f>
        <v>1</v>
      </c>
      <c r="J9" s="9" t="s">
        <v>15</v>
      </c>
      <c r="K9" s="13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</row>
    <row r="10" s="1" customFormat="1" ht="25" customHeight="1" spans="1:16378">
      <c r="A10" s="9">
        <f t="shared" si="3"/>
        <v>8</v>
      </c>
      <c r="B10" s="12" t="s">
        <v>24</v>
      </c>
      <c r="C10" s="10" t="s">
        <v>23</v>
      </c>
      <c r="D10" s="10">
        <v>80</v>
      </c>
      <c r="E10" s="11">
        <f t="shared" si="0"/>
        <v>21.33</v>
      </c>
      <c r="F10" s="10">
        <v>54.8</v>
      </c>
      <c r="G10" s="10">
        <f t="shared" si="1"/>
        <v>32.88</v>
      </c>
      <c r="H10" s="10">
        <f t="shared" si="2"/>
        <v>54.21</v>
      </c>
      <c r="I10" s="10">
        <f t="shared" si="4"/>
        <v>2</v>
      </c>
      <c r="J10" s="9" t="s">
        <v>15</v>
      </c>
      <c r="K10" s="13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</row>
    <row r="11" s="2" customFormat="1" ht="25" customHeight="1" spans="1:11">
      <c r="A11" s="9">
        <f t="shared" si="3"/>
        <v>9</v>
      </c>
      <c r="B11" s="10" t="s">
        <v>25</v>
      </c>
      <c r="C11" s="10" t="s">
        <v>23</v>
      </c>
      <c r="D11" s="10">
        <v>70</v>
      </c>
      <c r="E11" s="11">
        <f t="shared" si="0"/>
        <v>18.67</v>
      </c>
      <c r="F11" s="10">
        <v>58</v>
      </c>
      <c r="G11" s="10">
        <f t="shared" si="1"/>
        <v>34.8</v>
      </c>
      <c r="H11" s="10">
        <f t="shared" si="2"/>
        <v>53.47</v>
      </c>
      <c r="I11" s="10">
        <f t="shared" si="4"/>
        <v>3</v>
      </c>
      <c r="J11" s="9" t="s">
        <v>15</v>
      </c>
      <c r="K11" s="13"/>
    </row>
    <row r="12" s="2" customFormat="1" ht="25" customHeight="1" spans="1:11">
      <c r="A12" s="9">
        <f t="shared" si="3"/>
        <v>10</v>
      </c>
      <c r="B12" s="10" t="s">
        <v>26</v>
      </c>
      <c r="C12" s="10" t="s">
        <v>23</v>
      </c>
      <c r="D12" s="10">
        <v>81</v>
      </c>
      <c r="E12" s="11">
        <f t="shared" si="0"/>
        <v>21.6</v>
      </c>
      <c r="F12" s="10">
        <v>52.2</v>
      </c>
      <c r="G12" s="10">
        <f t="shared" si="1"/>
        <v>31.32</v>
      </c>
      <c r="H12" s="10">
        <f t="shared" si="2"/>
        <v>52.92</v>
      </c>
      <c r="I12" s="10">
        <f t="shared" si="4"/>
        <v>4</v>
      </c>
      <c r="J12" s="9" t="s">
        <v>15</v>
      </c>
      <c r="K12" s="13"/>
    </row>
    <row r="13" s="1" customFormat="1" ht="25" customHeight="1" spans="1:16378">
      <c r="A13" s="9">
        <f t="shared" si="3"/>
        <v>11</v>
      </c>
      <c r="B13" s="10" t="s">
        <v>27</v>
      </c>
      <c r="C13" s="10" t="s">
        <v>23</v>
      </c>
      <c r="D13" s="10">
        <v>70</v>
      </c>
      <c r="E13" s="11">
        <f t="shared" si="0"/>
        <v>18.67</v>
      </c>
      <c r="F13" s="10">
        <v>54</v>
      </c>
      <c r="G13" s="10">
        <f t="shared" si="1"/>
        <v>32.4</v>
      </c>
      <c r="H13" s="10">
        <f t="shared" si="2"/>
        <v>51.07</v>
      </c>
      <c r="I13" s="10">
        <f t="shared" si="4"/>
        <v>5</v>
      </c>
      <c r="J13" s="9" t="s">
        <v>15</v>
      </c>
      <c r="K13" s="13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</row>
    <row r="14" s="3" customFormat="1" ht="25" customHeight="1" spans="1:11">
      <c r="A14" s="9">
        <f t="shared" ref="A14:A23" si="5">ROW()-2</f>
        <v>12</v>
      </c>
      <c r="B14" s="12" t="s">
        <v>28</v>
      </c>
      <c r="C14" s="10" t="s">
        <v>23</v>
      </c>
      <c r="D14" s="10">
        <v>75</v>
      </c>
      <c r="E14" s="11">
        <f t="shared" si="0"/>
        <v>20</v>
      </c>
      <c r="F14" s="10">
        <v>51.6</v>
      </c>
      <c r="G14" s="10">
        <f t="shared" si="1"/>
        <v>30.96</v>
      </c>
      <c r="H14" s="10">
        <f t="shared" si="2"/>
        <v>50.96</v>
      </c>
      <c r="I14" s="10">
        <f t="shared" si="4"/>
        <v>6</v>
      </c>
      <c r="J14" s="9" t="s">
        <v>15</v>
      </c>
      <c r="K14" s="13"/>
    </row>
    <row r="15" s="2" customFormat="1" ht="25" customHeight="1" spans="1:11">
      <c r="A15" s="9">
        <f t="shared" si="5"/>
        <v>13</v>
      </c>
      <c r="B15" s="12" t="s">
        <v>29</v>
      </c>
      <c r="C15" s="10" t="s">
        <v>23</v>
      </c>
      <c r="D15" s="10">
        <v>70</v>
      </c>
      <c r="E15" s="11">
        <f t="shared" si="0"/>
        <v>18.67</v>
      </c>
      <c r="F15" s="10"/>
      <c r="G15" s="10">
        <f t="shared" si="1"/>
        <v>0</v>
      </c>
      <c r="H15" s="10">
        <f t="shared" si="2"/>
        <v>18.67</v>
      </c>
      <c r="I15" s="10"/>
      <c r="J15" s="9" t="s">
        <v>15</v>
      </c>
      <c r="K15" s="10" t="s">
        <v>21</v>
      </c>
    </row>
    <row r="16" s="2" customFormat="1" ht="25" customHeight="1" spans="1:11">
      <c r="A16" s="9">
        <f t="shared" si="5"/>
        <v>14</v>
      </c>
      <c r="B16" s="12" t="s">
        <v>30</v>
      </c>
      <c r="C16" s="10" t="s">
        <v>31</v>
      </c>
      <c r="D16" s="10">
        <v>85</v>
      </c>
      <c r="E16" s="11">
        <f t="shared" si="0"/>
        <v>22.67</v>
      </c>
      <c r="F16" s="10">
        <v>75.8</v>
      </c>
      <c r="G16" s="10">
        <f t="shared" si="1"/>
        <v>45.48</v>
      </c>
      <c r="H16" s="10">
        <f t="shared" si="2"/>
        <v>68.15</v>
      </c>
      <c r="I16" s="10">
        <f>RANK(H16,$H$16:$H$19)</f>
        <v>1</v>
      </c>
      <c r="J16" s="9" t="s">
        <v>13</v>
      </c>
      <c r="K16" s="13"/>
    </row>
    <row r="17" s="2" customFormat="1" ht="25" customHeight="1" spans="1:11">
      <c r="A17" s="9">
        <f t="shared" si="5"/>
        <v>15</v>
      </c>
      <c r="B17" s="12" t="s">
        <v>32</v>
      </c>
      <c r="C17" s="10" t="s">
        <v>31</v>
      </c>
      <c r="D17" s="10">
        <v>86</v>
      </c>
      <c r="E17" s="11">
        <f t="shared" si="0"/>
        <v>22.93</v>
      </c>
      <c r="F17" s="10">
        <v>65.2</v>
      </c>
      <c r="G17" s="10">
        <f t="shared" si="1"/>
        <v>39.12</v>
      </c>
      <c r="H17" s="10">
        <f t="shared" si="2"/>
        <v>62.05</v>
      </c>
      <c r="I17" s="10">
        <f>RANK(H17,$H$16:$H$19)</f>
        <v>2</v>
      </c>
      <c r="J17" s="9" t="s">
        <v>15</v>
      </c>
      <c r="K17" s="13"/>
    </row>
    <row r="18" s="2" customFormat="1" ht="25" customHeight="1" spans="1:11">
      <c r="A18" s="9">
        <f t="shared" si="5"/>
        <v>16</v>
      </c>
      <c r="B18" s="12" t="s">
        <v>33</v>
      </c>
      <c r="C18" s="12" t="s">
        <v>31</v>
      </c>
      <c r="D18" s="12">
        <v>85</v>
      </c>
      <c r="E18" s="11">
        <f t="shared" si="0"/>
        <v>22.67</v>
      </c>
      <c r="F18" s="12">
        <v>54</v>
      </c>
      <c r="G18" s="10">
        <f t="shared" si="1"/>
        <v>32.4</v>
      </c>
      <c r="H18" s="10">
        <f t="shared" si="2"/>
        <v>55.07</v>
      </c>
      <c r="I18" s="10">
        <f>RANK(H18,$H$16:$H$19)</f>
        <v>3</v>
      </c>
      <c r="J18" s="9" t="s">
        <v>15</v>
      </c>
      <c r="K18" s="13"/>
    </row>
    <row r="19" s="2" customFormat="1" ht="25" customHeight="1" spans="1:11">
      <c r="A19" s="9">
        <f t="shared" si="5"/>
        <v>17</v>
      </c>
      <c r="B19" s="12" t="s">
        <v>34</v>
      </c>
      <c r="C19" s="10" t="s">
        <v>31</v>
      </c>
      <c r="D19" s="10">
        <v>87</v>
      </c>
      <c r="E19" s="11">
        <f t="shared" si="0"/>
        <v>23.2</v>
      </c>
      <c r="F19" s="10">
        <v>52.6</v>
      </c>
      <c r="G19" s="10">
        <f t="shared" si="1"/>
        <v>31.56</v>
      </c>
      <c r="H19" s="10">
        <f t="shared" si="2"/>
        <v>54.76</v>
      </c>
      <c r="I19" s="10">
        <f>RANK(H19,$H$16:$H$19)</f>
        <v>4</v>
      </c>
      <c r="J19" s="9" t="s">
        <v>15</v>
      </c>
      <c r="K19" s="15"/>
    </row>
    <row r="20" ht="25" customHeight="1" spans="1:11">
      <c r="A20" s="9">
        <f t="shared" si="5"/>
        <v>18</v>
      </c>
      <c r="B20" s="12" t="s">
        <v>35</v>
      </c>
      <c r="C20" s="10" t="s">
        <v>36</v>
      </c>
      <c r="D20" s="10">
        <v>75.5</v>
      </c>
      <c r="E20" s="11">
        <f t="shared" si="0"/>
        <v>20.13</v>
      </c>
      <c r="F20" s="10">
        <v>88</v>
      </c>
      <c r="G20" s="10">
        <f t="shared" si="1"/>
        <v>52.8</v>
      </c>
      <c r="H20" s="10">
        <f t="shared" si="2"/>
        <v>72.93</v>
      </c>
      <c r="I20" s="10">
        <f>RANK(H20,$H$20:$H$27)</f>
        <v>1</v>
      </c>
      <c r="J20" s="9" t="s">
        <v>13</v>
      </c>
      <c r="K20" s="13"/>
    </row>
    <row r="21" s="2" customFormat="1" ht="25" customHeight="1" spans="1:11">
      <c r="A21" s="9">
        <f t="shared" si="5"/>
        <v>19</v>
      </c>
      <c r="B21" s="12" t="s">
        <v>37</v>
      </c>
      <c r="C21" s="10" t="s">
        <v>36</v>
      </c>
      <c r="D21" s="10">
        <v>77</v>
      </c>
      <c r="E21" s="11">
        <f t="shared" si="0"/>
        <v>20.53</v>
      </c>
      <c r="F21" s="10">
        <v>87.17</v>
      </c>
      <c r="G21" s="10">
        <f t="shared" si="1"/>
        <v>52.3</v>
      </c>
      <c r="H21" s="10">
        <f t="shared" si="2"/>
        <v>72.83</v>
      </c>
      <c r="I21" s="10">
        <f t="shared" ref="I21:I27" si="6">RANK(H21,$H$20:$H$27)</f>
        <v>2</v>
      </c>
      <c r="J21" s="9" t="s">
        <v>13</v>
      </c>
      <c r="K21" s="13"/>
    </row>
    <row r="22" s="2" customFormat="1" ht="25" customHeight="1" spans="1:11">
      <c r="A22" s="9">
        <f t="shared" si="5"/>
        <v>20</v>
      </c>
      <c r="B22" s="12" t="s">
        <v>38</v>
      </c>
      <c r="C22" s="10" t="s">
        <v>36</v>
      </c>
      <c r="D22" s="10">
        <v>92.5</v>
      </c>
      <c r="E22" s="11">
        <f t="shared" si="0"/>
        <v>24.67</v>
      </c>
      <c r="F22" s="10">
        <v>69.83</v>
      </c>
      <c r="G22" s="10">
        <f t="shared" si="1"/>
        <v>41.9</v>
      </c>
      <c r="H22" s="10">
        <f t="shared" si="2"/>
        <v>66.57</v>
      </c>
      <c r="I22" s="10">
        <f t="shared" si="6"/>
        <v>3</v>
      </c>
      <c r="J22" s="9" t="s">
        <v>15</v>
      </c>
      <c r="K22" s="10"/>
    </row>
    <row r="23" ht="25" customHeight="1" spans="1:11">
      <c r="A23" s="9">
        <f t="shared" si="5"/>
        <v>21</v>
      </c>
      <c r="B23" s="12" t="s">
        <v>39</v>
      </c>
      <c r="C23" s="10" t="s">
        <v>36</v>
      </c>
      <c r="D23" s="10">
        <v>65.5</v>
      </c>
      <c r="E23" s="11">
        <f t="shared" si="0"/>
        <v>17.47</v>
      </c>
      <c r="F23" s="10">
        <v>65.67</v>
      </c>
      <c r="G23" s="10">
        <f t="shared" si="1"/>
        <v>39.4</v>
      </c>
      <c r="H23" s="10">
        <f t="shared" si="2"/>
        <v>56.87</v>
      </c>
      <c r="I23" s="10">
        <f t="shared" si="6"/>
        <v>4</v>
      </c>
      <c r="J23" s="9" t="s">
        <v>15</v>
      </c>
      <c r="K23" s="13"/>
    </row>
    <row r="24" s="2" customFormat="1" ht="25" customHeight="1" spans="1:11">
      <c r="A24" s="9">
        <f t="shared" ref="A24:A33" si="7">ROW()-2</f>
        <v>22</v>
      </c>
      <c r="B24" s="12" t="s">
        <v>40</v>
      </c>
      <c r="C24" s="10" t="s">
        <v>36</v>
      </c>
      <c r="D24" s="10">
        <v>74.5</v>
      </c>
      <c r="E24" s="11">
        <f t="shared" si="0"/>
        <v>19.87</v>
      </c>
      <c r="F24" s="10">
        <v>57.17</v>
      </c>
      <c r="G24" s="10">
        <f t="shared" si="1"/>
        <v>34.3</v>
      </c>
      <c r="H24" s="10">
        <f t="shared" si="2"/>
        <v>54.17</v>
      </c>
      <c r="I24" s="10">
        <f t="shared" si="6"/>
        <v>5</v>
      </c>
      <c r="J24" s="9" t="s">
        <v>15</v>
      </c>
      <c r="K24" s="10"/>
    </row>
    <row r="25" s="2" customFormat="1" ht="25" customHeight="1" spans="1:11">
      <c r="A25" s="9">
        <f t="shared" si="7"/>
        <v>23</v>
      </c>
      <c r="B25" s="12" t="s">
        <v>41</v>
      </c>
      <c r="C25" s="10" t="s">
        <v>36</v>
      </c>
      <c r="D25" s="10">
        <v>66</v>
      </c>
      <c r="E25" s="11">
        <f t="shared" si="0"/>
        <v>17.6</v>
      </c>
      <c r="F25" s="10">
        <v>60.83</v>
      </c>
      <c r="G25" s="10">
        <f t="shared" si="1"/>
        <v>36.5</v>
      </c>
      <c r="H25" s="10">
        <f t="shared" si="2"/>
        <v>54.1</v>
      </c>
      <c r="I25" s="10">
        <f t="shared" si="6"/>
        <v>6</v>
      </c>
      <c r="J25" s="9" t="s">
        <v>15</v>
      </c>
      <c r="K25" s="13"/>
    </row>
    <row r="26" s="2" customFormat="1" ht="25" customHeight="1" spans="1:11">
      <c r="A26" s="9">
        <f t="shared" si="7"/>
        <v>24</v>
      </c>
      <c r="B26" s="12" t="s">
        <v>42</v>
      </c>
      <c r="C26" s="10" t="s">
        <v>36</v>
      </c>
      <c r="D26" s="10">
        <v>57.5</v>
      </c>
      <c r="E26" s="11">
        <f t="shared" si="0"/>
        <v>15.33</v>
      </c>
      <c r="F26" s="10">
        <v>56.83</v>
      </c>
      <c r="G26" s="10">
        <f t="shared" si="1"/>
        <v>34.1</v>
      </c>
      <c r="H26" s="10">
        <f t="shared" si="2"/>
        <v>49.43</v>
      </c>
      <c r="I26" s="10">
        <f t="shared" si="6"/>
        <v>7</v>
      </c>
      <c r="J26" s="9" t="s">
        <v>15</v>
      </c>
      <c r="K26" s="13"/>
    </row>
    <row r="27" s="2" customFormat="1" ht="25" customHeight="1" spans="1:11">
      <c r="A27" s="9">
        <f t="shared" si="7"/>
        <v>25</v>
      </c>
      <c r="B27" s="12" t="s">
        <v>43</v>
      </c>
      <c r="C27" s="10" t="s">
        <v>36</v>
      </c>
      <c r="D27" s="10">
        <v>52.5</v>
      </c>
      <c r="E27" s="11">
        <f t="shared" si="0"/>
        <v>14</v>
      </c>
      <c r="F27" s="10">
        <v>58.33</v>
      </c>
      <c r="G27" s="10">
        <f t="shared" si="1"/>
        <v>35</v>
      </c>
      <c r="H27" s="10">
        <f t="shared" si="2"/>
        <v>49</v>
      </c>
      <c r="I27" s="10">
        <f t="shared" si="6"/>
        <v>8</v>
      </c>
      <c r="J27" s="9" t="s">
        <v>15</v>
      </c>
      <c r="K27" s="13"/>
    </row>
    <row r="28" s="2" customFormat="1" ht="25" customHeight="1" spans="1:11">
      <c r="A28" s="9">
        <f t="shared" si="7"/>
        <v>26</v>
      </c>
      <c r="B28" s="12" t="s">
        <v>44</v>
      </c>
      <c r="C28" s="10" t="s">
        <v>45</v>
      </c>
      <c r="D28" s="10">
        <v>72</v>
      </c>
      <c r="E28" s="11">
        <f t="shared" si="0"/>
        <v>19.2</v>
      </c>
      <c r="F28" s="10">
        <v>75</v>
      </c>
      <c r="G28" s="10">
        <f t="shared" si="1"/>
        <v>45</v>
      </c>
      <c r="H28" s="10">
        <f t="shared" si="2"/>
        <v>64.2</v>
      </c>
      <c r="I28" s="10">
        <f>RANK(H28,$H$28:$H$30)</f>
        <v>1</v>
      </c>
      <c r="J28" s="9" t="s">
        <v>13</v>
      </c>
      <c r="K28" s="15"/>
    </row>
    <row r="29" s="2" customFormat="1" ht="25" customHeight="1" spans="1:11">
      <c r="A29" s="9">
        <f t="shared" si="7"/>
        <v>27</v>
      </c>
      <c r="B29" s="12" t="s">
        <v>46</v>
      </c>
      <c r="C29" s="10" t="s">
        <v>45</v>
      </c>
      <c r="D29" s="10">
        <v>83</v>
      </c>
      <c r="E29" s="11">
        <f t="shared" si="0"/>
        <v>22.13</v>
      </c>
      <c r="F29" s="10">
        <v>67.5</v>
      </c>
      <c r="G29" s="10">
        <f t="shared" si="1"/>
        <v>40.5</v>
      </c>
      <c r="H29" s="10">
        <f t="shared" si="2"/>
        <v>62.63</v>
      </c>
      <c r="I29" s="10">
        <f>RANK(H29,$H$28:$H$30)</f>
        <v>2</v>
      </c>
      <c r="J29" s="9" t="s">
        <v>15</v>
      </c>
      <c r="K29" s="13"/>
    </row>
    <row r="30" s="2" customFormat="1" ht="25" customHeight="1" spans="1:11">
      <c r="A30" s="9">
        <f t="shared" si="7"/>
        <v>28</v>
      </c>
      <c r="B30" s="12" t="s">
        <v>47</v>
      </c>
      <c r="C30" s="10" t="s">
        <v>45</v>
      </c>
      <c r="D30" s="10">
        <v>61.5</v>
      </c>
      <c r="E30" s="11">
        <f t="shared" si="0"/>
        <v>16.4</v>
      </c>
      <c r="F30" s="10">
        <v>67</v>
      </c>
      <c r="G30" s="10">
        <f t="shared" si="1"/>
        <v>40.2</v>
      </c>
      <c r="H30" s="10">
        <f t="shared" si="2"/>
        <v>56.6</v>
      </c>
      <c r="I30" s="10">
        <f>RANK(H30,$H$28:$H$30)</f>
        <v>3</v>
      </c>
      <c r="J30" s="9" t="s">
        <v>15</v>
      </c>
      <c r="K30" s="15"/>
    </row>
    <row r="31" s="2" customFormat="1" ht="25" customHeight="1" spans="1:11">
      <c r="A31" s="9">
        <f t="shared" si="7"/>
        <v>29</v>
      </c>
      <c r="B31" s="12" t="s">
        <v>48</v>
      </c>
      <c r="C31" s="10" t="s">
        <v>49</v>
      </c>
      <c r="D31" s="10">
        <v>78</v>
      </c>
      <c r="E31" s="11">
        <f t="shared" si="0"/>
        <v>20.8</v>
      </c>
      <c r="F31" s="10">
        <v>70.5</v>
      </c>
      <c r="G31" s="10">
        <f t="shared" si="1"/>
        <v>42.3</v>
      </c>
      <c r="H31" s="10">
        <f t="shared" si="2"/>
        <v>63.1</v>
      </c>
      <c r="I31" s="10">
        <f t="shared" ref="I31:I39" si="8">RANK(H31,$H$31:$H$39)</f>
        <v>1</v>
      </c>
      <c r="J31" s="9" t="s">
        <v>13</v>
      </c>
      <c r="K31" s="15"/>
    </row>
    <row r="32" s="2" customFormat="1" ht="25" customHeight="1" spans="1:11">
      <c r="A32" s="9">
        <f t="shared" si="7"/>
        <v>30</v>
      </c>
      <c r="B32" s="12" t="s">
        <v>50</v>
      </c>
      <c r="C32" s="10" t="s">
        <v>49</v>
      </c>
      <c r="D32" s="10">
        <v>54</v>
      </c>
      <c r="E32" s="11">
        <f t="shared" si="0"/>
        <v>14.4</v>
      </c>
      <c r="F32" s="10">
        <v>79</v>
      </c>
      <c r="G32" s="10">
        <f t="shared" si="1"/>
        <v>47.4</v>
      </c>
      <c r="H32" s="10">
        <f t="shared" si="2"/>
        <v>61.8</v>
      </c>
      <c r="I32" s="10">
        <f t="shared" si="8"/>
        <v>2</v>
      </c>
      <c r="J32" s="9" t="s">
        <v>13</v>
      </c>
      <c r="K32" s="15"/>
    </row>
    <row r="33" s="2" customFormat="1" ht="25" customHeight="1" spans="1:11">
      <c r="A33" s="9">
        <f t="shared" si="7"/>
        <v>31</v>
      </c>
      <c r="B33" s="12" t="s">
        <v>51</v>
      </c>
      <c r="C33" s="10" t="s">
        <v>49</v>
      </c>
      <c r="D33" s="10">
        <v>57</v>
      </c>
      <c r="E33" s="11">
        <f t="shared" si="0"/>
        <v>15.2</v>
      </c>
      <c r="F33" s="10">
        <v>76</v>
      </c>
      <c r="G33" s="10">
        <f t="shared" si="1"/>
        <v>45.6</v>
      </c>
      <c r="H33" s="10">
        <f t="shared" si="2"/>
        <v>60.8</v>
      </c>
      <c r="I33" s="10">
        <f t="shared" si="8"/>
        <v>3</v>
      </c>
      <c r="J33" s="9" t="s">
        <v>13</v>
      </c>
      <c r="K33" s="10"/>
    </row>
    <row r="34" s="2" customFormat="1" ht="25" customHeight="1" spans="1:11">
      <c r="A34" s="9">
        <f t="shared" ref="A34:A43" si="9">ROW()-2</f>
        <v>32</v>
      </c>
      <c r="B34" s="12" t="s">
        <v>52</v>
      </c>
      <c r="C34" s="10" t="s">
        <v>49</v>
      </c>
      <c r="D34" s="10">
        <v>55.5</v>
      </c>
      <c r="E34" s="11">
        <f t="shared" si="0"/>
        <v>14.8</v>
      </c>
      <c r="F34" s="10">
        <v>70</v>
      </c>
      <c r="G34" s="10">
        <f t="shared" si="1"/>
        <v>42</v>
      </c>
      <c r="H34" s="10">
        <f t="shared" si="2"/>
        <v>56.8</v>
      </c>
      <c r="I34" s="10">
        <f t="shared" si="8"/>
        <v>4</v>
      </c>
      <c r="J34" s="9" t="s">
        <v>15</v>
      </c>
      <c r="K34" s="15"/>
    </row>
    <row r="35" s="2" customFormat="1" ht="25" customHeight="1" spans="1:11">
      <c r="A35" s="9">
        <f t="shared" si="9"/>
        <v>33</v>
      </c>
      <c r="B35" s="12" t="s">
        <v>53</v>
      </c>
      <c r="C35" s="10" t="s">
        <v>49</v>
      </c>
      <c r="D35" s="10">
        <v>68</v>
      </c>
      <c r="E35" s="11">
        <f t="shared" si="0"/>
        <v>18.13</v>
      </c>
      <c r="F35" s="10">
        <v>64</v>
      </c>
      <c r="G35" s="10">
        <f t="shared" si="1"/>
        <v>38.4</v>
      </c>
      <c r="H35" s="10">
        <f t="shared" si="2"/>
        <v>56.53</v>
      </c>
      <c r="I35" s="10">
        <f t="shared" si="8"/>
        <v>5</v>
      </c>
      <c r="J35" s="9" t="s">
        <v>15</v>
      </c>
      <c r="K35" s="15"/>
    </row>
    <row r="36" ht="25" customHeight="1" spans="1:11">
      <c r="A36" s="9">
        <f t="shared" si="9"/>
        <v>34</v>
      </c>
      <c r="B36" s="12" t="s">
        <v>54</v>
      </c>
      <c r="C36" s="10" t="s">
        <v>49</v>
      </c>
      <c r="D36" s="10">
        <v>58</v>
      </c>
      <c r="E36" s="11">
        <f t="shared" si="0"/>
        <v>15.47</v>
      </c>
      <c r="F36" s="10">
        <v>65</v>
      </c>
      <c r="G36" s="10">
        <f t="shared" si="1"/>
        <v>39</v>
      </c>
      <c r="H36" s="10">
        <f t="shared" si="2"/>
        <v>54.47</v>
      </c>
      <c r="I36" s="10">
        <f t="shared" si="8"/>
        <v>6</v>
      </c>
      <c r="J36" s="9" t="s">
        <v>15</v>
      </c>
      <c r="K36" s="13"/>
    </row>
    <row r="37" s="2" customFormat="1" ht="25" customHeight="1" spans="1:11">
      <c r="A37" s="9">
        <f t="shared" si="9"/>
        <v>35</v>
      </c>
      <c r="B37" s="12" t="s">
        <v>55</v>
      </c>
      <c r="C37" s="10" t="s">
        <v>49</v>
      </c>
      <c r="D37" s="10">
        <v>60</v>
      </c>
      <c r="E37" s="11">
        <f t="shared" si="0"/>
        <v>16</v>
      </c>
      <c r="F37" s="10">
        <v>63.5</v>
      </c>
      <c r="G37" s="10">
        <f t="shared" si="1"/>
        <v>38.1</v>
      </c>
      <c r="H37" s="10">
        <f t="shared" si="2"/>
        <v>54.1</v>
      </c>
      <c r="I37" s="10">
        <f t="shared" si="8"/>
        <v>7</v>
      </c>
      <c r="J37" s="9" t="s">
        <v>15</v>
      </c>
      <c r="K37" s="13"/>
    </row>
    <row r="38" s="2" customFormat="1" ht="25" customHeight="1" spans="1:11">
      <c r="A38" s="9">
        <f t="shared" si="9"/>
        <v>36</v>
      </c>
      <c r="B38" s="12" t="s">
        <v>56</v>
      </c>
      <c r="C38" s="10" t="s">
        <v>49</v>
      </c>
      <c r="D38" s="10">
        <v>57</v>
      </c>
      <c r="E38" s="11">
        <f t="shared" si="0"/>
        <v>15.2</v>
      </c>
      <c r="F38" s="10">
        <v>62.5</v>
      </c>
      <c r="G38" s="10">
        <f t="shared" si="1"/>
        <v>37.5</v>
      </c>
      <c r="H38" s="10">
        <f t="shared" si="2"/>
        <v>52.7</v>
      </c>
      <c r="I38" s="10">
        <f t="shared" si="8"/>
        <v>8</v>
      </c>
      <c r="J38" s="9" t="s">
        <v>15</v>
      </c>
      <c r="K38" s="13"/>
    </row>
    <row r="39" ht="25" customHeight="1" spans="1:11">
      <c r="A39" s="9">
        <f t="shared" si="9"/>
        <v>37</v>
      </c>
      <c r="B39" s="12" t="s">
        <v>57</v>
      </c>
      <c r="C39" s="10" t="s">
        <v>49</v>
      </c>
      <c r="D39" s="10">
        <v>53</v>
      </c>
      <c r="E39" s="11">
        <f t="shared" si="0"/>
        <v>14.13</v>
      </c>
      <c r="F39" s="10">
        <v>61</v>
      </c>
      <c r="G39" s="10">
        <f t="shared" si="1"/>
        <v>36.6</v>
      </c>
      <c r="H39" s="10">
        <f t="shared" si="2"/>
        <v>50.73</v>
      </c>
      <c r="I39" s="10">
        <f t="shared" si="8"/>
        <v>9</v>
      </c>
      <c r="J39" s="9" t="s">
        <v>15</v>
      </c>
      <c r="K39" s="10" t="s">
        <v>58</v>
      </c>
    </row>
    <row r="40" s="2" customFormat="1" ht="25" customHeight="1" spans="1:11">
      <c r="A40" s="9">
        <f t="shared" si="9"/>
        <v>38</v>
      </c>
      <c r="B40" s="12" t="s">
        <v>59</v>
      </c>
      <c r="C40" s="10" t="s">
        <v>49</v>
      </c>
      <c r="D40" s="10">
        <v>53</v>
      </c>
      <c r="E40" s="11">
        <f>ROUND((D40/1.5)*40%,2)</f>
        <v>14.13</v>
      </c>
      <c r="F40" s="10"/>
      <c r="G40" s="10"/>
      <c r="H40" s="10">
        <f>E40+G40</f>
        <v>14.13</v>
      </c>
      <c r="I40" s="10"/>
      <c r="J40" s="9" t="s">
        <v>15</v>
      </c>
      <c r="K40" s="16" t="s">
        <v>60</v>
      </c>
    </row>
    <row r="41" s="2" customFormat="1" ht="25" customHeight="1" spans="1:11">
      <c r="A41" s="9">
        <f t="shared" si="9"/>
        <v>39</v>
      </c>
      <c r="B41" s="12" t="s">
        <v>61</v>
      </c>
      <c r="C41" s="10" t="s">
        <v>62</v>
      </c>
      <c r="D41" s="10">
        <v>61.5</v>
      </c>
      <c r="E41" s="11">
        <f>ROUND((D41/1.5)*40%,2)</f>
        <v>16.4</v>
      </c>
      <c r="F41" s="10">
        <v>77.67</v>
      </c>
      <c r="G41" s="10">
        <f>ROUND(F41*60%,2)</f>
        <v>46.6</v>
      </c>
      <c r="H41" s="10">
        <f>E41+G41</f>
        <v>63</v>
      </c>
      <c r="I41" s="10">
        <f>RANK(H41,$H$41:$H$43)</f>
        <v>1</v>
      </c>
      <c r="J41" s="9" t="s">
        <v>13</v>
      </c>
      <c r="K41" s="15"/>
    </row>
    <row r="42" s="2" customFormat="1" ht="25" customHeight="1" spans="1:11">
      <c r="A42" s="9">
        <f t="shared" si="9"/>
        <v>40</v>
      </c>
      <c r="B42" s="10" t="s">
        <v>63</v>
      </c>
      <c r="C42" s="10" t="s">
        <v>62</v>
      </c>
      <c r="D42" s="10">
        <v>61</v>
      </c>
      <c r="E42" s="11">
        <f>ROUND((D42/1.5)*40%,2)</f>
        <v>16.27</v>
      </c>
      <c r="F42" s="10">
        <v>66.67</v>
      </c>
      <c r="G42" s="10">
        <f>ROUND(F42*60%,2)</f>
        <v>40</v>
      </c>
      <c r="H42" s="10">
        <f>E42+G42</f>
        <v>56.27</v>
      </c>
      <c r="I42" s="10">
        <f>RANK(H42,$H$41:$H$43)</f>
        <v>2</v>
      </c>
      <c r="J42" s="9" t="s">
        <v>15</v>
      </c>
      <c r="K42" s="13"/>
    </row>
    <row r="43" s="1" customFormat="1" ht="25" customHeight="1" spans="1:16378">
      <c r="A43" s="9">
        <f t="shared" si="9"/>
        <v>41</v>
      </c>
      <c r="B43" s="12" t="s">
        <v>64</v>
      </c>
      <c r="C43" s="10" t="s">
        <v>62</v>
      </c>
      <c r="D43" s="10">
        <v>62</v>
      </c>
      <c r="E43" s="11">
        <f>ROUND((D43/1.5)*40%,2)</f>
        <v>16.53</v>
      </c>
      <c r="F43" s="10">
        <v>61</v>
      </c>
      <c r="G43" s="10">
        <f>ROUND(F43*60%,2)</f>
        <v>36.6</v>
      </c>
      <c r="H43" s="10">
        <f>E43+G43</f>
        <v>53.13</v>
      </c>
      <c r="I43" s="10">
        <f>RANK(H43,$H$41:$H$43)</f>
        <v>3</v>
      </c>
      <c r="J43" s="9" t="s">
        <v>15</v>
      </c>
      <c r="K43" s="15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</row>
    <row r="44" s="2" customFormat="1" ht="25" customHeight="1" spans="1:11">
      <c r="A44" s="9">
        <f t="shared" ref="A44:A53" si="10">ROW()-2</f>
        <v>42</v>
      </c>
      <c r="B44" s="12" t="s">
        <v>65</v>
      </c>
      <c r="C44" s="10" t="s">
        <v>66</v>
      </c>
      <c r="D44" s="10">
        <v>61</v>
      </c>
      <c r="E44" s="11">
        <f>ROUND((D44/1.5)*40%,2)</f>
        <v>16.27</v>
      </c>
      <c r="F44" s="10">
        <v>81.6</v>
      </c>
      <c r="G44" s="10">
        <f>ROUND(F44*60%,2)</f>
        <v>48.96</v>
      </c>
      <c r="H44" s="10">
        <f>E44+G44</f>
        <v>65.23</v>
      </c>
      <c r="I44" s="10">
        <f t="shared" ref="I44:I50" si="11">RANK(H44,$H$44:$H$50)</f>
        <v>1</v>
      </c>
      <c r="J44" s="9" t="s">
        <v>13</v>
      </c>
      <c r="K44" s="13"/>
    </row>
    <row r="45" s="2" customFormat="1" ht="25" customHeight="1" spans="1:11">
      <c r="A45" s="9">
        <f t="shared" si="10"/>
        <v>43</v>
      </c>
      <c r="B45" s="12" t="s">
        <v>67</v>
      </c>
      <c r="C45" s="10" t="s">
        <v>66</v>
      </c>
      <c r="D45" s="10">
        <v>54</v>
      </c>
      <c r="E45" s="11">
        <f>ROUND((D45/1.5)*40%,2)</f>
        <v>14.4</v>
      </c>
      <c r="F45" s="10">
        <v>66.8</v>
      </c>
      <c r="G45" s="10">
        <f>ROUND(F45*60%,2)</f>
        <v>40.08</v>
      </c>
      <c r="H45" s="10">
        <f>E45+G45</f>
        <v>54.48</v>
      </c>
      <c r="I45" s="10">
        <f t="shared" si="11"/>
        <v>2</v>
      </c>
      <c r="J45" s="9" t="s">
        <v>15</v>
      </c>
      <c r="K45" s="10"/>
    </row>
    <row r="46" ht="25" customHeight="1" spans="1:11">
      <c r="A46" s="9">
        <f t="shared" si="10"/>
        <v>44</v>
      </c>
      <c r="B46" s="12" t="s">
        <v>68</v>
      </c>
      <c r="C46" s="10" t="s">
        <v>66</v>
      </c>
      <c r="D46" s="10">
        <v>57</v>
      </c>
      <c r="E46" s="11">
        <f>ROUND((D46/1.5)*40%,2)</f>
        <v>15.2</v>
      </c>
      <c r="F46" s="10">
        <v>64.2</v>
      </c>
      <c r="G46" s="10">
        <f>ROUND(F46*60%,2)</f>
        <v>38.52</v>
      </c>
      <c r="H46" s="10">
        <f>E46+G46</f>
        <v>53.72</v>
      </c>
      <c r="I46" s="10">
        <f t="shared" si="11"/>
        <v>3</v>
      </c>
      <c r="J46" s="9" t="s">
        <v>15</v>
      </c>
      <c r="K46" s="13"/>
    </row>
    <row r="47" ht="25" customHeight="1" spans="1:11">
      <c r="A47" s="9">
        <f t="shared" si="10"/>
        <v>45</v>
      </c>
      <c r="B47" s="12" t="s">
        <v>69</v>
      </c>
      <c r="C47" s="10" t="s">
        <v>66</v>
      </c>
      <c r="D47" s="10">
        <v>50</v>
      </c>
      <c r="E47" s="11">
        <f>ROUND((D47/1.5)*40%,2)</f>
        <v>13.33</v>
      </c>
      <c r="F47" s="10">
        <v>61</v>
      </c>
      <c r="G47" s="10">
        <f>ROUND(F47*60%,2)</f>
        <v>36.6</v>
      </c>
      <c r="H47" s="10">
        <f>E47+G47</f>
        <v>49.93</v>
      </c>
      <c r="I47" s="10">
        <f t="shared" si="11"/>
        <v>4</v>
      </c>
      <c r="J47" s="9" t="s">
        <v>15</v>
      </c>
      <c r="K47" s="10"/>
    </row>
    <row r="48" ht="25" customHeight="1" spans="1:11">
      <c r="A48" s="9">
        <f t="shared" si="10"/>
        <v>46</v>
      </c>
      <c r="B48" s="12" t="s">
        <v>70</v>
      </c>
      <c r="C48" s="10" t="s">
        <v>66</v>
      </c>
      <c r="D48" s="10">
        <v>56</v>
      </c>
      <c r="E48" s="11">
        <f>ROUND((D48/1.5)*40%,2)</f>
        <v>14.93</v>
      </c>
      <c r="F48" s="10">
        <v>45.2</v>
      </c>
      <c r="G48" s="10">
        <f>ROUND(F48*60%,2)</f>
        <v>27.12</v>
      </c>
      <c r="H48" s="10">
        <f>E48+G48</f>
        <v>42.05</v>
      </c>
      <c r="I48" s="10">
        <f t="shared" si="11"/>
        <v>5</v>
      </c>
      <c r="J48" s="9" t="s">
        <v>15</v>
      </c>
      <c r="K48" s="10"/>
    </row>
    <row r="49" ht="25" customHeight="1" spans="1:11">
      <c r="A49" s="9">
        <f t="shared" si="10"/>
        <v>47</v>
      </c>
      <c r="B49" s="12" t="s">
        <v>71</v>
      </c>
      <c r="C49" s="10" t="s">
        <v>66</v>
      </c>
      <c r="D49" s="10">
        <v>52</v>
      </c>
      <c r="E49" s="11">
        <f>ROUND((D49/1.5)*40%,2)</f>
        <v>13.87</v>
      </c>
      <c r="F49" s="10"/>
      <c r="G49" s="10">
        <f>ROUND(F49*60%,2)</f>
        <v>0</v>
      </c>
      <c r="H49" s="10">
        <f>E49+G49</f>
        <v>13.87</v>
      </c>
      <c r="I49" s="10"/>
      <c r="J49" s="9" t="s">
        <v>15</v>
      </c>
      <c r="K49" s="9" t="s">
        <v>21</v>
      </c>
    </row>
    <row r="50" s="2" customFormat="1" ht="25" customHeight="1" spans="1:11">
      <c r="A50" s="9">
        <f t="shared" si="10"/>
        <v>48</v>
      </c>
      <c r="B50" s="12" t="s">
        <v>72</v>
      </c>
      <c r="C50" s="10" t="s">
        <v>66</v>
      </c>
      <c r="D50" s="10">
        <v>47</v>
      </c>
      <c r="E50" s="11">
        <f>ROUND((D50/1.5)*40%,2)</f>
        <v>12.53</v>
      </c>
      <c r="F50" s="10"/>
      <c r="G50" s="10">
        <f>ROUND(F50*60%,2)</f>
        <v>0</v>
      </c>
      <c r="H50" s="10">
        <f>E50+G50</f>
        <v>12.53</v>
      </c>
      <c r="I50" s="10"/>
      <c r="J50" s="9" t="s">
        <v>15</v>
      </c>
      <c r="K50" s="9" t="s">
        <v>21</v>
      </c>
    </row>
    <row r="51" s="2" customFormat="1" ht="25" customHeight="1" spans="1:11">
      <c r="A51" s="9">
        <f t="shared" si="10"/>
        <v>49</v>
      </c>
      <c r="B51" s="10" t="s">
        <v>73</v>
      </c>
      <c r="C51" s="10" t="s">
        <v>74</v>
      </c>
      <c r="D51" s="10">
        <v>73</v>
      </c>
      <c r="E51" s="11">
        <f>ROUND((D51/1.5)*40%,2)</f>
        <v>19.47</v>
      </c>
      <c r="F51" s="10">
        <v>62.75</v>
      </c>
      <c r="G51" s="10">
        <f>ROUND(F51*60%,2)</f>
        <v>37.65</v>
      </c>
      <c r="H51" s="10">
        <f>E51+G51</f>
        <v>57.12</v>
      </c>
      <c r="I51" s="10">
        <f>RANK(H51,$H$51:$H$53)</f>
        <v>1</v>
      </c>
      <c r="J51" s="17" t="s">
        <v>15</v>
      </c>
      <c r="K51" s="15"/>
    </row>
    <row r="52" ht="25" customHeight="1" spans="1:11">
      <c r="A52" s="9">
        <f t="shared" si="10"/>
        <v>50</v>
      </c>
      <c r="B52" s="10" t="s">
        <v>75</v>
      </c>
      <c r="C52" s="10" t="s">
        <v>74</v>
      </c>
      <c r="D52" s="10">
        <v>71</v>
      </c>
      <c r="E52" s="11">
        <f>ROUND((D52/1.5)*40%,2)</f>
        <v>18.93</v>
      </c>
      <c r="F52" s="10">
        <v>57</v>
      </c>
      <c r="G52" s="10">
        <f>ROUND(F52*60%,2)</f>
        <v>34.2</v>
      </c>
      <c r="H52" s="10">
        <f>E52+G52</f>
        <v>53.13</v>
      </c>
      <c r="I52" s="10">
        <f>RANK(H52,$H$51:$H$53)</f>
        <v>2</v>
      </c>
      <c r="J52" s="17" t="s">
        <v>15</v>
      </c>
      <c r="K52" s="10"/>
    </row>
    <row r="53" ht="25" customHeight="1" spans="1:11">
      <c r="A53" s="9">
        <f t="shared" si="10"/>
        <v>51</v>
      </c>
      <c r="B53" s="12" t="s">
        <v>76</v>
      </c>
      <c r="C53" s="10" t="s">
        <v>74</v>
      </c>
      <c r="D53" s="10">
        <v>66</v>
      </c>
      <c r="E53" s="11">
        <f>ROUND((D53/1.5)*40%,2)</f>
        <v>17.6</v>
      </c>
      <c r="F53" s="10">
        <v>58.25</v>
      </c>
      <c r="G53" s="10">
        <f>ROUND(F53*60%,2)</f>
        <v>34.95</v>
      </c>
      <c r="H53" s="10">
        <f>E53+G53</f>
        <v>52.55</v>
      </c>
      <c r="I53" s="10">
        <f>RANK(H53,$H$51:$H$53)</f>
        <v>3</v>
      </c>
      <c r="J53" s="17" t="s">
        <v>15</v>
      </c>
      <c r="K53" s="10"/>
    </row>
    <row r="54" s="2" customFormat="1" ht="25" customHeight="1" spans="1:11">
      <c r="A54" s="9">
        <f t="shared" ref="A54:A63" si="12">ROW()-2</f>
        <v>52</v>
      </c>
      <c r="B54" s="12" t="s">
        <v>77</v>
      </c>
      <c r="C54" s="10" t="s">
        <v>78</v>
      </c>
      <c r="D54" s="10">
        <v>82</v>
      </c>
      <c r="E54" s="11">
        <f>ROUND((D54/1.5)*40%,2)</f>
        <v>21.87</v>
      </c>
      <c r="F54" s="10">
        <v>77.6</v>
      </c>
      <c r="G54" s="10">
        <f>ROUND(F54*60%,2)</f>
        <v>46.56</v>
      </c>
      <c r="H54" s="10">
        <f>E54+G54</f>
        <v>68.43</v>
      </c>
      <c r="I54" s="10">
        <f t="shared" ref="I54:I59" si="13">RANK(H54,$H$54:$H$59)</f>
        <v>1</v>
      </c>
      <c r="J54" s="9" t="s">
        <v>13</v>
      </c>
      <c r="K54" s="13"/>
    </row>
    <row r="55" s="2" customFormat="1" ht="25" customHeight="1" spans="1:11">
      <c r="A55" s="9">
        <f t="shared" si="12"/>
        <v>53</v>
      </c>
      <c r="B55" s="12" t="s">
        <v>79</v>
      </c>
      <c r="C55" s="10" t="s">
        <v>78</v>
      </c>
      <c r="D55" s="10">
        <v>80.5</v>
      </c>
      <c r="E55" s="11">
        <f>ROUND((D55/1.5)*40%,2)</f>
        <v>21.47</v>
      </c>
      <c r="F55" s="10">
        <v>77.6</v>
      </c>
      <c r="G55" s="10">
        <f>ROUND(F55*60%,2)</f>
        <v>46.56</v>
      </c>
      <c r="H55" s="10">
        <f>E55+G55</f>
        <v>68.03</v>
      </c>
      <c r="I55" s="10">
        <f t="shared" si="13"/>
        <v>2</v>
      </c>
      <c r="J55" s="9" t="s">
        <v>13</v>
      </c>
      <c r="K55" s="10"/>
    </row>
    <row r="56" s="2" customFormat="1" ht="25" customHeight="1" spans="1:11">
      <c r="A56" s="9">
        <f t="shared" si="12"/>
        <v>54</v>
      </c>
      <c r="B56" s="12" t="s">
        <v>80</v>
      </c>
      <c r="C56" s="10" t="s">
        <v>78</v>
      </c>
      <c r="D56" s="10">
        <v>92</v>
      </c>
      <c r="E56" s="11">
        <f>ROUND((D56/1.5)*40%,2)</f>
        <v>24.53</v>
      </c>
      <c r="F56" s="10">
        <v>61.8</v>
      </c>
      <c r="G56" s="10">
        <f>ROUND(F56*60%,2)</f>
        <v>37.08</v>
      </c>
      <c r="H56" s="10">
        <f>E56+G56</f>
        <v>61.61</v>
      </c>
      <c r="I56" s="10">
        <f t="shared" si="13"/>
        <v>3</v>
      </c>
      <c r="J56" s="17" t="s">
        <v>15</v>
      </c>
      <c r="K56" s="15"/>
    </row>
    <row r="57" s="2" customFormat="1" ht="25" customHeight="1" spans="1:11">
      <c r="A57" s="9">
        <f t="shared" si="12"/>
        <v>55</v>
      </c>
      <c r="B57" s="12" t="s">
        <v>81</v>
      </c>
      <c r="C57" s="10" t="s">
        <v>78</v>
      </c>
      <c r="D57" s="10">
        <v>82</v>
      </c>
      <c r="E57" s="11">
        <f>ROUND((D57/1.5)*40%,2)</f>
        <v>21.87</v>
      </c>
      <c r="F57" s="10">
        <v>64.4</v>
      </c>
      <c r="G57" s="10">
        <f>ROUND(F57*60%,2)</f>
        <v>38.64</v>
      </c>
      <c r="H57" s="10">
        <f>E57+G57</f>
        <v>60.51</v>
      </c>
      <c r="I57" s="10">
        <f t="shared" si="13"/>
        <v>4</v>
      </c>
      <c r="J57" s="17" t="s">
        <v>15</v>
      </c>
      <c r="K57" s="13"/>
    </row>
    <row r="58" s="2" customFormat="1" ht="25" customHeight="1" spans="1:11">
      <c r="A58" s="9">
        <f t="shared" si="12"/>
        <v>56</v>
      </c>
      <c r="B58" s="12" t="s">
        <v>82</v>
      </c>
      <c r="C58" s="10" t="s">
        <v>78</v>
      </c>
      <c r="D58" s="10">
        <v>90</v>
      </c>
      <c r="E58" s="11">
        <f>ROUND((D58/1.5)*40%,2)</f>
        <v>24</v>
      </c>
      <c r="F58" s="10">
        <v>60.2</v>
      </c>
      <c r="G58" s="10">
        <f>ROUND(F58*60%,2)</f>
        <v>36.12</v>
      </c>
      <c r="H58" s="10">
        <f>E58+G58</f>
        <v>60.12</v>
      </c>
      <c r="I58" s="10">
        <f t="shared" si="13"/>
        <v>5</v>
      </c>
      <c r="J58" s="17" t="s">
        <v>15</v>
      </c>
      <c r="K58" s="13"/>
    </row>
    <row r="59" ht="25" customHeight="1" spans="1:11">
      <c r="A59" s="9">
        <f t="shared" si="12"/>
        <v>57</v>
      </c>
      <c r="B59" s="12" t="s">
        <v>83</v>
      </c>
      <c r="C59" s="10" t="s">
        <v>78</v>
      </c>
      <c r="D59" s="10">
        <v>89</v>
      </c>
      <c r="E59" s="11">
        <f>ROUND((D59/1.5)*40%,2)</f>
        <v>23.73</v>
      </c>
      <c r="F59" s="10">
        <v>59</v>
      </c>
      <c r="G59" s="10">
        <f>ROUND(F59*60%,2)</f>
        <v>35.4</v>
      </c>
      <c r="H59" s="10">
        <f>E59+G59</f>
        <v>59.13</v>
      </c>
      <c r="I59" s="10">
        <f t="shared" si="13"/>
        <v>6</v>
      </c>
      <c r="J59" s="17" t="s">
        <v>15</v>
      </c>
      <c r="K59" s="13"/>
    </row>
    <row r="60" s="2" customFormat="1" ht="25" customHeight="1" spans="1:11">
      <c r="A60" s="9">
        <f t="shared" si="12"/>
        <v>58</v>
      </c>
      <c r="B60" s="12" t="s">
        <v>84</v>
      </c>
      <c r="C60" s="10" t="s">
        <v>85</v>
      </c>
      <c r="D60" s="10">
        <v>104</v>
      </c>
      <c r="E60" s="11">
        <f>ROUND((D60/1.5)*40%,2)</f>
        <v>27.73</v>
      </c>
      <c r="F60" s="10">
        <v>81.6</v>
      </c>
      <c r="G60" s="10">
        <f>ROUND(F60*60%,2)</f>
        <v>48.96</v>
      </c>
      <c r="H60" s="10">
        <f>E60+G60</f>
        <v>76.69</v>
      </c>
      <c r="I60" s="10">
        <f>RANK(H60,$H$60:$H$70)</f>
        <v>1</v>
      </c>
      <c r="J60" s="9" t="s">
        <v>13</v>
      </c>
      <c r="K60" s="13"/>
    </row>
    <row r="61" s="2" customFormat="1" ht="25" customHeight="1" spans="1:11">
      <c r="A61" s="9">
        <f t="shared" si="12"/>
        <v>59</v>
      </c>
      <c r="B61" s="12" t="s">
        <v>86</v>
      </c>
      <c r="C61" s="10" t="s">
        <v>85</v>
      </c>
      <c r="D61" s="10">
        <v>73</v>
      </c>
      <c r="E61" s="11">
        <f>ROUND((D61/1.5)*40%,2)</f>
        <v>19.47</v>
      </c>
      <c r="F61" s="10">
        <v>63.6</v>
      </c>
      <c r="G61" s="10">
        <f>ROUND(F61*60%,2)</f>
        <v>38.16</v>
      </c>
      <c r="H61" s="10">
        <f>E61+G61</f>
        <v>57.63</v>
      </c>
      <c r="I61" s="10">
        <f t="shared" ref="I61:I68" si="14">RANK(H61,$H$60:$H$70)</f>
        <v>2</v>
      </c>
      <c r="J61" s="17" t="s">
        <v>15</v>
      </c>
      <c r="K61" s="15"/>
    </row>
    <row r="62" s="2" customFormat="1" ht="25" customHeight="1" spans="1:11">
      <c r="A62" s="9">
        <f t="shared" si="12"/>
        <v>60</v>
      </c>
      <c r="B62" s="12" t="s">
        <v>87</v>
      </c>
      <c r="C62" s="10" t="s">
        <v>85</v>
      </c>
      <c r="D62" s="10">
        <v>61</v>
      </c>
      <c r="E62" s="11">
        <f>ROUND((D62/1.5)*40%,2)</f>
        <v>16.27</v>
      </c>
      <c r="F62" s="10">
        <v>62.6</v>
      </c>
      <c r="G62" s="10">
        <f>ROUND(F62*60%,2)</f>
        <v>37.56</v>
      </c>
      <c r="H62" s="10">
        <f>E62+G62</f>
        <v>53.83</v>
      </c>
      <c r="I62" s="10">
        <f t="shared" si="14"/>
        <v>3</v>
      </c>
      <c r="J62" s="17" t="s">
        <v>15</v>
      </c>
      <c r="K62" s="13"/>
    </row>
    <row r="63" s="2" customFormat="1" ht="25" customHeight="1" spans="1:11">
      <c r="A63" s="9">
        <f t="shared" si="12"/>
        <v>61</v>
      </c>
      <c r="B63" s="12" t="s">
        <v>88</v>
      </c>
      <c r="C63" s="10" t="s">
        <v>85</v>
      </c>
      <c r="D63" s="10">
        <v>68</v>
      </c>
      <c r="E63" s="11">
        <f>ROUND((D63/1.5)*40%,2)</f>
        <v>18.13</v>
      </c>
      <c r="F63" s="10">
        <v>59</v>
      </c>
      <c r="G63" s="10">
        <f>ROUND(F63*60%,2)</f>
        <v>35.4</v>
      </c>
      <c r="H63" s="10">
        <f>E63+G63</f>
        <v>53.53</v>
      </c>
      <c r="I63" s="10">
        <f t="shared" si="14"/>
        <v>4</v>
      </c>
      <c r="J63" s="17" t="s">
        <v>15</v>
      </c>
      <c r="K63" s="13"/>
    </row>
    <row r="64" s="2" customFormat="1" ht="25" customHeight="1" spans="1:11">
      <c r="A64" s="9">
        <f t="shared" ref="A64:A73" si="15">ROW()-2</f>
        <v>62</v>
      </c>
      <c r="B64" s="12" t="s">
        <v>89</v>
      </c>
      <c r="C64" s="10" t="s">
        <v>85</v>
      </c>
      <c r="D64" s="10">
        <v>65</v>
      </c>
      <c r="E64" s="11">
        <f>ROUND((D64/1.5)*40%,2)</f>
        <v>17.33</v>
      </c>
      <c r="F64" s="10">
        <v>58.6</v>
      </c>
      <c r="G64" s="10">
        <f>ROUND(F64*60%,2)</f>
        <v>35.16</v>
      </c>
      <c r="H64" s="10">
        <f>E64+G64</f>
        <v>52.49</v>
      </c>
      <c r="I64" s="10">
        <f t="shared" si="14"/>
        <v>5</v>
      </c>
      <c r="J64" s="17" t="s">
        <v>15</v>
      </c>
      <c r="K64" s="10" t="s">
        <v>58</v>
      </c>
    </row>
    <row r="65" s="2" customFormat="1" ht="25" customHeight="1" spans="1:11">
      <c r="A65" s="9">
        <f t="shared" si="15"/>
        <v>63</v>
      </c>
      <c r="B65" s="12" t="s">
        <v>90</v>
      </c>
      <c r="C65" s="10" t="s">
        <v>85</v>
      </c>
      <c r="D65" s="10">
        <v>61</v>
      </c>
      <c r="E65" s="11">
        <f>ROUND((D65/1.5)*40%,2)</f>
        <v>16.27</v>
      </c>
      <c r="F65" s="10">
        <v>58.4</v>
      </c>
      <c r="G65" s="10">
        <f>ROUND(F65*60%,2)</f>
        <v>35.04</v>
      </c>
      <c r="H65" s="10">
        <f>E65+G65</f>
        <v>51.31</v>
      </c>
      <c r="I65" s="10">
        <f t="shared" si="14"/>
        <v>6</v>
      </c>
      <c r="J65" s="17" t="s">
        <v>15</v>
      </c>
      <c r="K65" s="13"/>
    </row>
    <row r="66" s="2" customFormat="1" ht="25" customHeight="1" spans="1:11">
      <c r="A66" s="9">
        <f t="shared" si="15"/>
        <v>64</v>
      </c>
      <c r="B66" s="12" t="s">
        <v>91</v>
      </c>
      <c r="C66" s="10" t="s">
        <v>85</v>
      </c>
      <c r="D66" s="10">
        <v>60</v>
      </c>
      <c r="E66" s="11">
        <f>ROUND((D66/1.5)*40%,2)</f>
        <v>16</v>
      </c>
      <c r="F66" s="10">
        <v>53.4</v>
      </c>
      <c r="G66" s="10">
        <f>ROUND(F66*60%,2)</f>
        <v>32.04</v>
      </c>
      <c r="H66" s="10">
        <f>E66+G66</f>
        <v>48.04</v>
      </c>
      <c r="I66" s="10">
        <f t="shared" si="14"/>
        <v>7</v>
      </c>
      <c r="J66" s="17" t="s">
        <v>15</v>
      </c>
      <c r="K66" s="13"/>
    </row>
    <row r="67" s="2" customFormat="1" ht="25" customHeight="1" spans="1:11">
      <c r="A67" s="9">
        <f t="shared" si="15"/>
        <v>65</v>
      </c>
      <c r="B67" s="12" t="s">
        <v>92</v>
      </c>
      <c r="C67" s="10" t="s">
        <v>85</v>
      </c>
      <c r="D67" s="10">
        <v>55</v>
      </c>
      <c r="E67" s="11">
        <f>ROUND((D67/1.5)*40%,2)</f>
        <v>14.67</v>
      </c>
      <c r="F67" s="10">
        <v>52.2</v>
      </c>
      <c r="G67" s="10">
        <f>ROUND(F67*60%,2)</f>
        <v>31.32</v>
      </c>
      <c r="H67" s="10">
        <f>E67+G67</f>
        <v>45.99</v>
      </c>
      <c r="I67" s="10">
        <f t="shared" si="14"/>
        <v>8</v>
      </c>
      <c r="J67" s="17" t="s">
        <v>15</v>
      </c>
      <c r="K67" s="13"/>
    </row>
    <row r="68" s="2" customFormat="1" ht="25" customHeight="1" spans="1:11">
      <c r="A68" s="9">
        <f t="shared" si="15"/>
        <v>66</v>
      </c>
      <c r="B68" s="12" t="s">
        <v>93</v>
      </c>
      <c r="C68" s="10" t="s">
        <v>85</v>
      </c>
      <c r="D68" s="10">
        <v>65</v>
      </c>
      <c r="E68" s="11">
        <f>ROUND((D68/1.5)*40%,2)</f>
        <v>17.33</v>
      </c>
      <c r="F68" s="10"/>
      <c r="G68" s="10"/>
      <c r="H68" s="10">
        <f>E68+G68</f>
        <v>17.33</v>
      </c>
      <c r="I68" s="10"/>
      <c r="J68" s="17" t="s">
        <v>15</v>
      </c>
      <c r="K68" s="10" t="s">
        <v>94</v>
      </c>
    </row>
    <row r="69" s="2" customFormat="1" ht="25" customHeight="1" spans="1:11">
      <c r="A69" s="9">
        <f t="shared" si="15"/>
        <v>67</v>
      </c>
      <c r="B69" s="12" t="s">
        <v>95</v>
      </c>
      <c r="C69" s="10" t="s">
        <v>85</v>
      </c>
      <c r="D69" s="10">
        <v>54</v>
      </c>
      <c r="E69" s="11">
        <f>ROUND((D69/1.5)*40%,2)</f>
        <v>14.4</v>
      </c>
      <c r="F69" s="10"/>
      <c r="G69" s="10"/>
      <c r="H69" s="10">
        <f>E69+G69</f>
        <v>14.4</v>
      </c>
      <c r="I69" s="10"/>
      <c r="J69" s="17" t="s">
        <v>15</v>
      </c>
      <c r="K69" s="10" t="s">
        <v>60</v>
      </c>
    </row>
    <row r="70" ht="25" customHeight="1" spans="1:11">
      <c r="A70" s="9">
        <f t="shared" si="15"/>
        <v>68</v>
      </c>
      <c r="B70" s="12" t="s">
        <v>96</v>
      </c>
      <c r="C70" s="10" t="s">
        <v>85</v>
      </c>
      <c r="D70" s="10">
        <v>54</v>
      </c>
      <c r="E70" s="11">
        <f t="shared" ref="E70:E88" si="16">ROUND((D70/1.5)*40%,2)</f>
        <v>14.4</v>
      </c>
      <c r="F70" s="10"/>
      <c r="G70" s="10">
        <f t="shared" ref="G70:G88" si="17">ROUND(F70*60%,2)</f>
        <v>0</v>
      </c>
      <c r="H70" s="10">
        <f t="shared" ref="H70:H88" si="18">E70+G70</f>
        <v>14.4</v>
      </c>
      <c r="I70" s="10"/>
      <c r="J70" s="17" t="s">
        <v>15</v>
      </c>
      <c r="K70" s="10" t="s">
        <v>21</v>
      </c>
    </row>
    <row r="71" s="2" customFormat="1" ht="25" customHeight="1" spans="1:11">
      <c r="A71" s="9">
        <f t="shared" si="15"/>
        <v>69</v>
      </c>
      <c r="B71" s="12" t="s">
        <v>97</v>
      </c>
      <c r="C71" s="10" t="s">
        <v>98</v>
      </c>
      <c r="D71" s="10">
        <v>90</v>
      </c>
      <c r="E71" s="11">
        <f t="shared" si="16"/>
        <v>24</v>
      </c>
      <c r="F71" s="10">
        <v>74.8</v>
      </c>
      <c r="G71" s="10">
        <f t="shared" si="17"/>
        <v>44.88</v>
      </c>
      <c r="H71" s="10">
        <f t="shared" si="18"/>
        <v>68.88</v>
      </c>
      <c r="I71" s="10">
        <f>RANK(H71,$H$71:$H$78)</f>
        <v>1</v>
      </c>
      <c r="J71" s="9" t="s">
        <v>13</v>
      </c>
      <c r="K71" s="13"/>
    </row>
    <row r="72" s="2" customFormat="1" ht="25" customHeight="1" spans="1:11">
      <c r="A72" s="9">
        <f t="shared" si="15"/>
        <v>70</v>
      </c>
      <c r="B72" s="12" t="s">
        <v>99</v>
      </c>
      <c r="C72" s="10" t="s">
        <v>98</v>
      </c>
      <c r="D72" s="10">
        <v>72</v>
      </c>
      <c r="E72" s="11">
        <f t="shared" si="16"/>
        <v>19.2</v>
      </c>
      <c r="F72" s="10">
        <v>81.6</v>
      </c>
      <c r="G72" s="10">
        <f t="shared" si="17"/>
        <v>48.96</v>
      </c>
      <c r="H72" s="10">
        <f t="shared" si="18"/>
        <v>68.16</v>
      </c>
      <c r="I72" s="10">
        <f>RANK(H72,$H$71:$H$78)</f>
        <v>2</v>
      </c>
      <c r="J72" s="9" t="s">
        <v>13</v>
      </c>
      <c r="K72" s="13"/>
    </row>
    <row r="73" s="2" customFormat="1" ht="25" customHeight="1" spans="1:11">
      <c r="A73" s="9">
        <f t="shared" si="15"/>
        <v>71</v>
      </c>
      <c r="B73" s="12" t="s">
        <v>100</v>
      </c>
      <c r="C73" s="10" t="s">
        <v>98</v>
      </c>
      <c r="D73" s="10">
        <v>88</v>
      </c>
      <c r="E73" s="11">
        <f t="shared" si="16"/>
        <v>23.47</v>
      </c>
      <c r="F73" s="10">
        <v>73.8</v>
      </c>
      <c r="G73" s="10">
        <f t="shared" si="17"/>
        <v>44.28</v>
      </c>
      <c r="H73" s="10">
        <f t="shared" si="18"/>
        <v>67.75</v>
      </c>
      <c r="I73" s="10">
        <f>RANK(H73,$H$71:$H$78)</f>
        <v>3</v>
      </c>
      <c r="J73" s="9" t="s">
        <v>13</v>
      </c>
      <c r="K73" s="15"/>
    </row>
    <row r="74" s="2" customFormat="1" ht="25" customHeight="1" spans="1:11">
      <c r="A74" s="9">
        <f t="shared" ref="A74:A88" si="19">ROW()-2</f>
        <v>72</v>
      </c>
      <c r="B74" s="12" t="s">
        <v>101</v>
      </c>
      <c r="C74" s="10" t="s">
        <v>98</v>
      </c>
      <c r="D74" s="10">
        <v>66</v>
      </c>
      <c r="E74" s="11">
        <f t="shared" si="16"/>
        <v>17.6</v>
      </c>
      <c r="F74" s="10">
        <v>58</v>
      </c>
      <c r="G74" s="10">
        <f t="shared" si="17"/>
        <v>34.8</v>
      </c>
      <c r="H74" s="10">
        <f t="shared" si="18"/>
        <v>52.4</v>
      </c>
      <c r="I74" s="10">
        <f>RANK(H74,$H$71:$H$78)</f>
        <v>4</v>
      </c>
      <c r="J74" s="9" t="s">
        <v>15</v>
      </c>
      <c r="K74" s="13"/>
    </row>
    <row r="75" ht="25" customHeight="1" spans="1:11">
      <c r="A75" s="9">
        <f t="shared" si="19"/>
        <v>73</v>
      </c>
      <c r="B75" s="12" t="s">
        <v>102</v>
      </c>
      <c r="C75" s="10" t="s">
        <v>98</v>
      </c>
      <c r="D75" s="10">
        <v>63</v>
      </c>
      <c r="E75" s="11">
        <f t="shared" si="16"/>
        <v>16.8</v>
      </c>
      <c r="F75" s="10">
        <v>54.8</v>
      </c>
      <c r="G75" s="10">
        <f t="shared" si="17"/>
        <v>32.88</v>
      </c>
      <c r="H75" s="10">
        <f t="shared" si="18"/>
        <v>49.68</v>
      </c>
      <c r="I75" s="10">
        <f>RANK(H75,$H$71:$H$78)</f>
        <v>5</v>
      </c>
      <c r="J75" s="9" t="s">
        <v>15</v>
      </c>
      <c r="K75" s="13"/>
    </row>
    <row r="76" s="2" customFormat="1" ht="45" customHeight="1" spans="1:11">
      <c r="A76" s="9">
        <f t="shared" si="19"/>
        <v>74</v>
      </c>
      <c r="B76" s="12" t="s">
        <v>103</v>
      </c>
      <c r="C76" s="10" t="s">
        <v>98</v>
      </c>
      <c r="D76" s="10">
        <v>64</v>
      </c>
      <c r="E76" s="11">
        <f t="shared" si="16"/>
        <v>17.07</v>
      </c>
      <c r="F76" s="10"/>
      <c r="G76" s="10">
        <f t="shared" si="17"/>
        <v>0</v>
      </c>
      <c r="H76" s="10">
        <f t="shared" si="18"/>
        <v>17.07</v>
      </c>
      <c r="I76" s="10"/>
      <c r="J76" s="9" t="s">
        <v>15</v>
      </c>
      <c r="K76" s="16" t="s">
        <v>104</v>
      </c>
    </row>
    <row r="77" ht="25" customHeight="1" spans="1:11">
      <c r="A77" s="9">
        <f t="shared" si="19"/>
        <v>75</v>
      </c>
      <c r="B77" s="12" t="s">
        <v>105</v>
      </c>
      <c r="C77" s="10" t="s">
        <v>98</v>
      </c>
      <c r="D77" s="10">
        <v>57</v>
      </c>
      <c r="E77" s="11">
        <f t="shared" si="16"/>
        <v>15.2</v>
      </c>
      <c r="F77" s="10"/>
      <c r="G77" s="10">
        <f t="shared" si="17"/>
        <v>0</v>
      </c>
      <c r="H77" s="10">
        <f t="shared" si="18"/>
        <v>15.2</v>
      </c>
      <c r="I77" s="10"/>
      <c r="J77" s="9" t="s">
        <v>15</v>
      </c>
      <c r="K77" s="10" t="s">
        <v>21</v>
      </c>
    </row>
    <row r="78" ht="25" customHeight="1" spans="1:11">
      <c r="A78" s="9">
        <f t="shared" si="19"/>
        <v>76</v>
      </c>
      <c r="B78" s="12" t="s">
        <v>106</v>
      </c>
      <c r="C78" s="10" t="s">
        <v>98</v>
      </c>
      <c r="D78" s="10">
        <v>39</v>
      </c>
      <c r="E78" s="11">
        <f t="shared" si="16"/>
        <v>10.4</v>
      </c>
      <c r="F78" s="10"/>
      <c r="G78" s="10">
        <f t="shared" si="17"/>
        <v>0</v>
      </c>
      <c r="H78" s="10">
        <f t="shared" si="18"/>
        <v>10.4</v>
      </c>
      <c r="I78" s="10"/>
      <c r="J78" s="9" t="s">
        <v>15</v>
      </c>
      <c r="K78" s="10" t="s">
        <v>21</v>
      </c>
    </row>
    <row r="79" s="2" customFormat="1" ht="25" customHeight="1" spans="1:11">
      <c r="A79" s="9">
        <f t="shared" si="19"/>
        <v>77</v>
      </c>
      <c r="B79" s="12" t="s">
        <v>107</v>
      </c>
      <c r="C79" s="10" t="s">
        <v>108</v>
      </c>
      <c r="D79" s="10">
        <v>62</v>
      </c>
      <c r="E79" s="11">
        <f t="shared" si="16"/>
        <v>16.53</v>
      </c>
      <c r="F79" s="10">
        <v>74.2</v>
      </c>
      <c r="G79" s="10">
        <f t="shared" si="17"/>
        <v>44.52</v>
      </c>
      <c r="H79" s="10">
        <f t="shared" si="18"/>
        <v>61.05</v>
      </c>
      <c r="I79" s="10">
        <f>RANK(H79,$H$79:$H$81)</f>
        <v>1</v>
      </c>
      <c r="J79" s="17" t="s">
        <v>13</v>
      </c>
      <c r="K79" s="15"/>
    </row>
    <row r="80" s="2" customFormat="1" ht="25" customHeight="1" spans="1:11">
      <c r="A80" s="9">
        <f t="shared" si="19"/>
        <v>78</v>
      </c>
      <c r="B80" s="12" t="s">
        <v>109</v>
      </c>
      <c r="C80" s="10" t="s">
        <v>108</v>
      </c>
      <c r="D80" s="10">
        <v>75</v>
      </c>
      <c r="E80" s="11">
        <f t="shared" si="16"/>
        <v>20</v>
      </c>
      <c r="F80" s="10">
        <v>61.8</v>
      </c>
      <c r="G80" s="10">
        <f t="shared" si="17"/>
        <v>37.08</v>
      </c>
      <c r="H80" s="10">
        <f t="shared" si="18"/>
        <v>57.08</v>
      </c>
      <c r="I80" s="10">
        <f>RANK(H80,$H$79:$H$81)</f>
        <v>2</v>
      </c>
      <c r="J80" s="9" t="s">
        <v>15</v>
      </c>
      <c r="K80" s="15"/>
    </row>
    <row r="81" s="2" customFormat="1" ht="25" customHeight="1" spans="1:11">
      <c r="A81" s="9">
        <f t="shared" si="19"/>
        <v>79</v>
      </c>
      <c r="B81" s="12" t="s">
        <v>110</v>
      </c>
      <c r="C81" s="10" t="s">
        <v>108</v>
      </c>
      <c r="D81" s="10">
        <v>42</v>
      </c>
      <c r="E81" s="11">
        <f t="shared" si="16"/>
        <v>11.2</v>
      </c>
      <c r="F81" s="10"/>
      <c r="G81" s="10">
        <f t="shared" si="17"/>
        <v>0</v>
      </c>
      <c r="H81" s="10">
        <f t="shared" si="18"/>
        <v>11.2</v>
      </c>
      <c r="I81" s="10"/>
      <c r="J81" s="17" t="s">
        <v>15</v>
      </c>
      <c r="K81" s="10" t="s">
        <v>21</v>
      </c>
    </row>
    <row r="82" s="2" customFormat="1" ht="25" customHeight="1" spans="1:11">
      <c r="A82" s="9">
        <f t="shared" si="19"/>
        <v>80</v>
      </c>
      <c r="B82" s="12" t="s">
        <v>111</v>
      </c>
      <c r="C82" s="10" t="s">
        <v>112</v>
      </c>
      <c r="D82" s="10">
        <v>80</v>
      </c>
      <c r="E82" s="11">
        <f t="shared" si="16"/>
        <v>21.33</v>
      </c>
      <c r="F82" s="10">
        <v>77</v>
      </c>
      <c r="G82" s="10">
        <f t="shared" si="17"/>
        <v>46.2</v>
      </c>
      <c r="H82" s="10">
        <f t="shared" si="18"/>
        <v>67.53</v>
      </c>
      <c r="I82" s="10">
        <f t="shared" ref="I82:I88" si="20">RANK(H82,$H$82:$H$88)</f>
        <v>1</v>
      </c>
      <c r="J82" s="17" t="s">
        <v>13</v>
      </c>
      <c r="K82" s="13"/>
    </row>
    <row r="83" ht="25" customHeight="1" spans="1:11">
      <c r="A83" s="9">
        <f t="shared" si="19"/>
        <v>81</v>
      </c>
      <c r="B83" s="12" t="s">
        <v>113</v>
      </c>
      <c r="C83" s="10" t="s">
        <v>112</v>
      </c>
      <c r="D83" s="10">
        <v>75</v>
      </c>
      <c r="E83" s="11">
        <f t="shared" si="16"/>
        <v>20</v>
      </c>
      <c r="F83" s="10">
        <v>75</v>
      </c>
      <c r="G83" s="10">
        <f t="shared" si="17"/>
        <v>45</v>
      </c>
      <c r="H83" s="10">
        <f t="shared" si="18"/>
        <v>65</v>
      </c>
      <c r="I83" s="10">
        <f t="shared" si="20"/>
        <v>2</v>
      </c>
      <c r="J83" s="17" t="s">
        <v>13</v>
      </c>
      <c r="K83" s="13"/>
    </row>
    <row r="84" ht="25" customHeight="1" spans="1:11">
      <c r="A84" s="9">
        <f t="shared" si="19"/>
        <v>82</v>
      </c>
      <c r="B84" s="12" t="s">
        <v>114</v>
      </c>
      <c r="C84" s="10" t="s">
        <v>112</v>
      </c>
      <c r="D84" s="10">
        <v>85</v>
      </c>
      <c r="E84" s="11">
        <f t="shared" si="16"/>
        <v>22.67</v>
      </c>
      <c r="F84" s="10">
        <v>66.8</v>
      </c>
      <c r="G84" s="10">
        <f t="shared" si="17"/>
        <v>40.08</v>
      </c>
      <c r="H84" s="10">
        <f t="shared" si="18"/>
        <v>62.75</v>
      </c>
      <c r="I84" s="10">
        <f t="shared" si="20"/>
        <v>3</v>
      </c>
      <c r="J84" s="17" t="s">
        <v>15</v>
      </c>
      <c r="K84" s="13"/>
    </row>
    <row r="85" s="2" customFormat="1" ht="25" customHeight="1" spans="1:11">
      <c r="A85" s="9">
        <f t="shared" si="19"/>
        <v>83</v>
      </c>
      <c r="B85" s="12" t="s">
        <v>115</v>
      </c>
      <c r="C85" s="10" t="s">
        <v>112</v>
      </c>
      <c r="D85" s="10">
        <v>84</v>
      </c>
      <c r="E85" s="11">
        <f t="shared" si="16"/>
        <v>22.4</v>
      </c>
      <c r="F85" s="10">
        <v>63.8</v>
      </c>
      <c r="G85" s="10">
        <f t="shared" si="17"/>
        <v>38.28</v>
      </c>
      <c r="H85" s="10">
        <f t="shared" si="18"/>
        <v>60.68</v>
      </c>
      <c r="I85" s="10">
        <f t="shared" si="20"/>
        <v>4</v>
      </c>
      <c r="J85" s="17" t="s">
        <v>15</v>
      </c>
      <c r="K85" s="10"/>
    </row>
    <row r="86" s="2" customFormat="1" ht="25" customHeight="1" spans="1:11">
      <c r="A86" s="9">
        <f t="shared" si="19"/>
        <v>84</v>
      </c>
      <c r="B86" s="12" t="s">
        <v>116</v>
      </c>
      <c r="C86" s="10" t="s">
        <v>112</v>
      </c>
      <c r="D86" s="10">
        <v>81</v>
      </c>
      <c r="E86" s="11">
        <f t="shared" si="16"/>
        <v>21.6</v>
      </c>
      <c r="F86" s="10">
        <v>62</v>
      </c>
      <c r="G86" s="10">
        <f t="shared" si="17"/>
        <v>37.2</v>
      </c>
      <c r="H86" s="10">
        <f t="shared" si="18"/>
        <v>58.8</v>
      </c>
      <c r="I86" s="10">
        <f t="shared" si="20"/>
        <v>5</v>
      </c>
      <c r="J86" s="17" t="s">
        <v>15</v>
      </c>
      <c r="K86" s="10"/>
    </row>
    <row r="87" s="2" customFormat="1" ht="25" customHeight="1" spans="1:11">
      <c r="A87" s="9">
        <f t="shared" si="19"/>
        <v>85</v>
      </c>
      <c r="B87" s="12" t="s">
        <v>117</v>
      </c>
      <c r="C87" s="10" t="s">
        <v>112</v>
      </c>
      <c r="D87" s="10">
        <v>76</v>
      </c>
      <c r="E87" s="11">
        <f t="shared" si="16"/>
        <v>20.27</v>
      </c>
      <c r="F87" s="10">
        <v>61.6</v>
      </c>
      <c r="G87" s="10">
        <f t="shared" si="17"/>
        <v>36.96</v>
      </c>
      <c r="H87" s="10">
        <f t="shared" si="18"/>
        <v>57.23</v>
      </c>
      <c r="I87" s="10">
        <f t="shared" si="20"/>
        <v>6</v>
      </c>
      <c r="J87" s="17" t="s">
        <v>15</v>
      </c>
      <c r="K87" s="13"/>
    </row>
    <row r="88" s="2" customFormat="1" ht="25" customHeight="1" spans="1:11">
      <c r="A88" s="9">
        <f t="shared" si="19"/>
        <v>86</v>
      </c>
      <c r="B88" s="12" t="s">
        <v>118</v>
      </c>
      <c r="C88" s="10" t="s">
        <v>112</v>
      </c>
      <c r="D88" s="10">
        <v>75</v>
      </c>
      <c r="E88" s="11">
        <f t="shared" si="16"/>
        <v>20</v>
      </c>
      <c r="F88" s="10"/>
      <c r="G88" s="10">
        <f t="shared" si="17"/>
        <v>0</v>
      </c>
      <c r="H88" s="10">
        <f t="shared" si="18"/>
        <v>20</v>
      </c>
      <c r="I88" s="10"/>
      <c r="J88" s="17" t="s">
        <v>15</v>
      </c>
      <c r="K88" s="10" t="s">
        <v>21</v>
      </c>
    </row>
  </sheetData>
  <autoFilter ref="A2:XEX88">
    <extLst/>
  </autoFilter>
  <sortState ref="B78:K84">
    <sortCondition ref="I78:I84"/>
  </sortState>
  <mergeCells count="1">
    <mergeCell ref="A1:K1"/>
  </mergeCells>
  <conditionalFormatting sqref="B$1:B$1048576">
    <cfRule type="duplicateValues" dxfId="0" priority="1"/>
  </conditionalFormatting>
  <pageMargins left="0.7" right="0.7" top="0.75" bottom="0.75" header="0.3" footer="0.3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绊人心i</cp:lastModifiedBy>
  <dcterms:created xsi:type="dcterms:W3CDTF">2023-03-13T09:51:00Z</dcterms:created>
  <dcterms:modified xsi:type="dcterms:W3CDTF">2023-03-25T12:15:03Z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9520484140A041D391C6DD0650FF2B22</vt:lpwstr>
  </property>
  <property fmtid="{D5CDD505-2E9C-101B-9397-08002B2CF9AE}" pid="3" name="KSOProductBuildVer">
    <vt:lpwstr>2052-11.1.0.13703</vt:lpwstr>
  </property>
</Properties>
</file>